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11760" tabRatio="392"/>
  </bookViews>
  <sheets>
    <sheet name="Роботы" sheetId="1" r:id="rId1"/>
    <sheet name="Аксессуары" sheetId="2" r:id="rId2"/>
  </sheets>
  <calcPr calcId="124519"/>
</workbook>
</file>

<file path=xl/calcChain.xml><?xml version="1.0" encoding="utf-8"?>
<calcChain xmlns="http://schemas.openxmlformats.org/spreadsheetml/2006/main">
  <c r="H4" i="1"/>
  <c r="J4"/>
  <c r="H5"/>
  <c r="J5"/>
  <c r="H6"/>
  <c r="J6"/>
  <c r="H7"/>
  <c r="J7"/>
  <c r="H8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20"/>
  <c r="J20"/>
  <c r="H21"/>
  <c r="J21"/>
  <c r="H22"/>
  <c r="J22"/>
  <c r="H23"/>
  <c r="J23"/>
  <c r="H25"/>
  <c r="J25"/>
  <c r="H26"/>
  <c r="J26"/>
  <c r="H27"/>
  <c r="J27"/>
  <c r="H28"/>
  <c r="J28"/>
  <c r="H29"/>
  <c r="J29"/>
  <c r="H30"/>
  <c r="J30"/>
  <c r="H32"/>
  <c r="J32"/>
  <c r="H34"/>
  <c r="J34"/>
  <c r="H36"/>
  <c r="J36"/>
  <c r="H37"/>
  <c r="J37"/>
  <c r="H38"/>
  <c r="J38"/>
  <c r="H39"/>
  <c r="J39"/>
  <c r="H40"/>
  <c r="J40"/>
  <c r="H41"/>
  <c r="J41"/>
  <c r="H42"/>
  <c r="J42"/>
  <c r="H44"/>
  <c r="J44"/>
  <c r="H45"/>
  <c r="J45"/>
  <c r="H46"/>
  <c r="J46"/>
  <c r="H47"/>
  <c r="J47"/>
  <c r="H49"/>
  <c r="J49"/>
  <c r="H50"/>
  <c r="J50"/>
  <c r="H51"/>
  <c r="J51"/>
  <c r="H52"/>
  <c r="J52"/>
  <c r="H53"/>
  <c r="J53"/>
  <c r="H54"/>
  <c r="J54"/>
  <c r="H56"/>
  <c r="J56"/>
  <c r="H57"/>
  <c r="J57"/>
  <c r="H58"/>
  <c r="J58"/>
  <c r="H59"/>
  <c r="J59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/>
  <c r="H74"/>
  <c r="J74"/>
  <c r="H76"/>
  <c r="J76"/>
  <c r="H77"/>
  <c r="J77"/>
  <c r="H78"/>
  <c r="J78"/>
  <c r="H80"/>
  <c r="J80"/>
  <c r="H81"/>
  <c r="J81"/>
  <c r="H82"/>
  <c r="J82"/>
  <c r="H83"/>
  <c r="J83"/>
  <c r="H85"/>
  <c r="J85"/>
  <c r="H86"/>
  <c r="J86"/>
  <c r="H87"/>
  <c r="J87"/>
  <c r="H88"/>
  <c r="J88"/>
  <c r="H89"/>
  <c r="J89"/>
  <c r="H90"/>
  <c r="J90"/>
  <c r="H91"/>
  <c r="J91"/>
  <c r="H92"/>
  <c r="J92"/>
  <c r="H93"/>
  <c r="J93"/>
  <c r="H94"/>
  <c r="J94"/>
  <c r="H95"/>
  <c r="J95"/>
  <c r="H96"/>
  <c r="J96"/>
  <c r="H97"/>
  <c r="J97"/>
  <c r="H98"/>
  <c r="J98"/>
  <c r="H99"/>
  <c r="J99"/>
  <c r="H100"/>
  <c r="J100"/>
  <c r="H101"/>
  <c r="J101"/>
  <c r="H102"/>
  <c r="J102"/>
  <c r="H103"/>
  <c r="J103"/>
  <c r="H104"/>
  <c r="J104"/>
  <c r="H105"/>
  <c r="J105"/>
  <c r="H106"/>
  <c r="J106"/>
</calcChain>
</file>

<file path=xl/connections.xml><?xml version="1.0" encoding="utf-8"?>
<connections xmlns="http://schemas.openxmlformats.org/spreadsheetml/2006/main">
  <connection id="1" name="Копия robot" type="4" refreshedVersion="0" background="1">
    <webPr xml="1" sourceData="1" url="D:\Dropbox\_НН\Роботы\Сайт\Копия robot.xml" htmlTables="1" htmlFormat="all"/>
  </connection>
</connections>
</file>

<file path=xl/sharedStrings.xml><?xml version="1.0" encoding="utf-8"?>
<sst xmlns="http://schemas.openxmlformats.org/spreadsheetml/2006/main" count="410" uniqueCount="206">
  <si>
    <t>Робот 96</t>
  </si>
  <si>
    <t>Роботы-пылесосы</t>
  </si>
  <si>
    <t>2</t>
  </si>
  <si>
    <t>1</t>
  </si>
  <si>
    <t>0</t>
  </si>
  <si>
    <t>Компания</t>
  </si>
  <si>
    <t>Категория товара</t>
  </si>
  <si>
    <t>Название товара</t>
  </si>
  <si>
    <t>url станицы сайта</t>
  </si>
  <si>
    <t>Xrobot XR 210</t>
  </si>
  <si>
    <t>Xrobot XR210A</t>
  </si>
  <si>
    <t>Xrobot XR210C</t>
  </si>
  <si>
    <t>Xrobot XR210B</t>
  </si>
  <si>
    <t>Xrobot XR510D</t>
  </si>
  <si>
    <t>Xrobot XR510C</t>
  </si>
  <si>
    <t>Xrobot X500</t>
  </si>
  <si>
    <t>Xrobot XR510A</t>
  </si>
  <si>
    <t>Роботы-игрушки</t>
  </si>
  <si>
    <t>Динозавр Pleo RB</t>
  </si>
  <si>
    <t>Робот-девушка Femisapien</t>
  </si>
  <si>
    <t>Робот-собака WREX</t>
  </si>
  <si>
    <t>Робот-человек Robosapien (хром)</t>
  </si>
  <si>
    <t>Робот-человек Robosapien</t>
  </si>
  <si>
    <t>http://www.robot96.ru/catalog/pilesosi/706/</t>
  </si>
  <si>
    <t>http://www.robot96.ru/catalog/pilesosi/707/</t>
  </si>
  <si>
    <t>http://www.robot96.ru/catalog/pilesosi/708/</t>
  </si>
  <si>
    <t>http://www.robot96.ru/catalog/pilesosi/709/</t>
  </si>
  <si>
    <t>http://www.robot96.ru/catalog/pilesosi/731/</t>
  </si>
  <si>
    <t>http://www.robot96.ru/catalog/pilesosi/715/</t>
  </si>
  <si>
    <t>http://www.robot96.ru/catalog/pilesosi/716/</t>
  </si>
  <si>
    <t>http://www.robot96.ru/catalog/pilesosi/718/</t>
  </si>
  <si>
    <t>http://www.robot96.ru/catalog/pilesosi/720/</t>
  </si>
  <si>
    <t>http://www.robot96.ru/catalog/robotss/wrex/</t>
  </si>
  <si>
    <t>http://www.robot96.ru/catalog/robotss/femisapien/</t>
  </si>
  <si>
    <t>http://www.robot96.ru/catalog/robotss/robosapien_8081/</t>
  </si>
  <si>
    <t>http://www.robot96.ru/catalog/robotss/roboraptor/</t>
  </si>
  <si>
    <t>http://www.robot96.ru/catalog/soft_robots/bella/</t>
  </si>
  <si>
    <t>http://www.robot96.ru/catalog/robotss/dinozavr/</t>
  </si>
  <si>
    <t>http://www.robot96.ru/catalog/pilesosi/785/</t>
  </si>
  <si>
    <t>Xrobot XR510F</t>
  </si>
  <si>
    <t>http://www.robot96.ru/catalog/pilesosi/833/</t>
  </si>
  <si>
    <t>http://www.robot96.ru/catalog/robotss/778/</t>
  </si>
  <si>
    <t>http://www.robot96.ru/catalog/robotss/mini_robosapien/</t>
  </si>
  <si>
    <t>http://www.robot96.ru/catalog/robotss/tri_bot/</t>
  </si>
  <si>
    <t>http://www.robot96.ru/catalog/robotss/roboquad/</t>
  </si>
  <si>
    <t>http://www.robot96.ru/catalog/robotss/roborover/</t>
  </si>
  <si>
    <t>http://www.robot96.ru/catalog/soft_robots/koala/</t>
  </si>
  <si>
    <t>Коала ALIVE</t>
  </si>
  <si>
    <t>http://www.robot96.ru/catalog/soft_robots/leopard/</t>
  </si>
  <si>
    <t>Леопард ALIVE</t>
  </si>
  <si>
    <t>http://www.robot96.ru/catalog/soft_robots/lion_c/</t>
  </si>
  <si>
    <t>Лев ALIVE</t>
  </si>
  <si>
    <t>Щенок лежащий ALIVE</t>
  </si>
  <si>
    <t>Xrobot XR510B</t>
  </si>
  <si>
    <t>http://www.robot96.ru/catalog/pilesosi/845/</t>
  </si>
  <si>
    <t>iClebo Pop Lemon</t>
  </si>
  <si>
    <t>http://www.robot96.ru/catalog/pilesosi/850/</t>
  </si>
  <si>
    <t>Xrobot XR210F</t>
  </si>
  <si>
    <t>New</t>
  </si>
  <si>
    <t>http://www.robot96.ru/catalog/pilesosi/894</t>
  </si>
  <si>
    <t>http://www.robot96.ru/catalog/gadgeti/876/</t>
  </si>
  <si>
    <t>RC302 Robomow</t>
  </si>
  <si>
    <t>RC306 Robomow</t>
  </si>
  <si>
    <t>RC304 Robomow</t>
  </si>
  <si>
    <t>RS612 Robomow</t>
  </si>
  <si>
    <t>RS630 Robomow</t>
  </si>
  <si>
    <t>RS622 Robomow</t>
  </si>
  <si>
    <t>http://www.robot96.ru/catalog/142/905/</t>
  </si>
  <si>
    <t>http://www.robot96.ru/catalog/142/906/</t>
  </si>
  <si>
    <t>http://www.robot96.ru/catalog/142/907</t>
  </si>
  <si>
    <t>http://www.robot96.ru/catalog/142/791/</t>
  </si>
  <si>
    <t>http://www.robot96.ru/catalog/142/908/</t>
  </si>
  <si>
    <t>http://www.robot96.ru/catalog/142/909/</t>
  </si>
  <si>
    <t>Роботы для бассейна</t>
  </si>
  <si>
    <t>Вакуумный пылесос</t>
  </si>
  <si>
    <t>Zodiac MX 8</t>
  </si>
  <si>
    <t>Zodiac T5 DUO</t>
  </si>
  <si>
    <t>Zodiac T3 (Pacer)</t>
  </si>
  <si>
    <t>Zodiac SPA WAND</t>
  </si>
  <si>
    <t>Zodiac Vortex 1</t>
  </si>
  <si>
    <t>Zodiac Vortex 3</t>
  </si>
  <si>
    <t>Zodiac Vortex 3 4WD</t>
  </si>
  <si>
    <t>Zodiac Vortex 4</t>
  </si>
  <si>
    <t>Zodiac Vortex 4 4WD</t>
  </si>
  <si>
    <t>http://www.robot96.ru/catalog/141/903/</t>
  </si>
  <si>
    <t>http://www.robot96.ru/catalog/141/902/</t>
  </si>
  <si>
    <t>http://www.robot96.ru/catalog/141/900/</t>
  </si>
  <si>
    <t>http://www.robot96.ru/catalog/141/901/</t>
  </si>
  <si>
    <t>http://www.robot96.ru/catalog/141/769/</t>
  </si>
  <si>
    <t>http://www.robot96.ru/catalog/141/770/</t>
  </si>
  <si>
    <t>http://www.robot96.ru/catalog/141/771/</t>
  </si>
  <si>
    <t>http://www.robot96.ru/catalog/141/772/</t>
  </si>
  <si>
    <t>http://www.robot96.ru/catalog/141/776/</t>
  </si>
  <si>
    <t>Xrobot XR510E</t>
  </si>
  <si>
    <t>iRobot Scooba 450</t>
  </si>
  <si>
    <t>iRobot Braava 380T</t>
  </si>
  <si>
    <t>http://www.robot96.ru/catalog/pilesosi/916/</t>
  </si>
  <si>
    <t>http://www.robot96.ru/catalog/pilesosi/954/</t>
  </si>
  <si>
    <t>iRobot Roomba 880</t>
  </si>
  <si>
    <t>http://www.robot96.ru/catalog/pilesosi/904/</t>
  </si>
  <si>
    <t>!</t>
  </si>
  <si>
    <t>HIT</t>
  </si>
  <si>
    <t>Dolphin Galaxy</t>
  </si>
  <si>
    <t>Dolphin Dana 1</t>
  </si>
  <si>
    <t>Dolphin Dana 2</t>
  </si>
  <si>
    <t>Dolphin Master M4</t>
  </si>
  <si>
    <t>Dolphin Master M5</t>
  </si>
  <si>
    <t>Dolphin SUPREME M3</t>
  </si>
  <si>
    <t>Dolphin SUPREME M4</t>
  </si>
  <si>
    <t>Dolphin SUPREME M5</t>
  </si>
  <si>
    <t>DOLPHIN M5 LIBERTY</t>
  </si>
  <si>
    <t>Dolphin BIO</t>
  </si>
  <si>
    <t>Dolphin Dana 100</t>
  </si>
  <si>
    <t>Dolphin 2x2 Pro Gyro</t>
  </si>
  <si>
    <t xml:space="preserve">Dolphin PRO X2  </t>
  </si>
  <si>
    <t>Dolphin Wave 300 XL</t>
  </si>
  <si>
    <t>http://www.robot96.ru/catalog/140/985/</t>
  </si>
  <si>
    <t>http://www.robot96.ru/catalog/140/760/</t>
  </si>
  <si>
    <t>http://www.robot96.ru/catalog/140/762/</t>
  </si>
  <si>
    <t>http://www.robot96.ru/catalog/140/763/</t>
  </si>
  <si>
    <t>http://www.robot96.ru/catalog/140/878/</t>
  </si>
  <si>
    <t>http://www.robot96.ru/catalog/140/761/</t>
  </si>
  <si>
    <t>http://www.robot96.ru/catalog/140/764/</t>
  </si>
  <si>
    <t>http://www.robot96.ru/catalog/140/766/</t>
  </si>
  <si>
    <t>http://www.robot96.ru/catalog/140/767/</t>
  </si>
  <si>
    <t>http://www.robot96.ru/catalog/140/768/</t>
  </si>
  <si>
    <t>http://www.robot96.ru/catalog/140/756/</t>
  </si>
  <si>
    <t>http://www.robot96.ru/catalog/140/755/</t>
  </si>
  <si>
    <t>http://www.robot96.ru/catalog/140/757/</t>
  </si>
  <si>
    <t>http://www.robot96.ru/catalog/140/881/</t>
  </si>
  <si>
    <t>Xrobot XR 200</t>
  </si>
  <si>
    <t>http://www.robot96.ru/catalog/pilesosi/953/</t>
  </si>
  <si>
    <t>Xrobot XR210E</t>
  </si>
  <si>
    <t>http://www.robot96.ru/catalog/pilesosi/924/</t>
  </si>
  <si>
    <t>http://www.robot96.ru/catalog/pilesosi/925/</t>
  </si>
  <si>
    <t>iClebo Arte Carbon YCR- M05-10</t>
  </si>
  <si>
    <t>iClebo Arte Silver YCR- M05-20</t>
  </si>
  <si>
    <t>iRobot Roomba 631</t>
  </si>
  <si>
    <t>http://www.robot96.ru/catalog/pilesosi/988/</t>
  </si>
  <si>
    <t>http://www.robot96.ru/catalog/pilesosi/990/</t>
  </si>
  <si>
    <t>iRobot Roomba 870</t>
  </si>
  <si>
    <t>Рекламные роботы</t>
  </si>
  <si>
    <t>http://www.robot96.ru/catalog/gadgeti/tualet_/</t>
  </si>
  <si>
    <t>Робот-туалет для кошек</t>
  </si>
  <si>
    <t>Робот-мойщик окон</t>
  </si>
  <si>
    <t>Робот-газонокосилка</t>
  </si>
  <si>
    <t>http://www.robot96.ru/catalog/144/991/</t>
  </si>
  <si>
    <t>Робот консультант (Promobot)</t>
  </si>
  <si>
    <t>http://www.robot96.ru/catalog/144/993/</t>
  </si>
  <si>
    <t>Робот телеприсутствия PadBot</t>
  </si>
  <si>
    <t>http://www.robot96.ru/catalog/144/1001/</t>
  </si>
  <si>
    <t>Эксклюзивные роботы</t>
  </si>
  <si>
    <t>Робот снегоуборщик (SnowBot)</t>
  </si>
  <si>
    <t>http://www.robot96.ru/catalog/gadgeti/992/</t>
  </si>
  <si>
    <t>http://www.robot96.ru/catalog/gadgeti/874/</t>
  </si>
  <si>
    <t>Робот-штукатур RoboPlaster 1000x</t>
  </si>
  <si>
    <t>iClebo Pop Magic</t>
  </si>
  <si>
    <t>http://www.robot96.ru/catalog/pilesosi/999/</t>
  </si>
  <si>
    <t>http://www.robot96.ru/catalog/158/849/</t>
  </si>
  <si>
    <t>Мини wowwee</t>
  </si>
  <si>
    <t>http://www.robot96.ru/catalog/robotss/1017/</t>
  </si>
  <si>
    <t>Моноцикл (Моноколесо)</t>
  </si>
  <si>
    <t>http://www.robot96.ru/catalog/gadgeti/798/</t>
  </si>
  <si>
    <t>Робот кошка Teksta Kitty</t>
  </si>
  <si>
    <t>http://www.robot96.ru/catalog/158/891/</t>
  </si>
  <si>
    <t>Робот Mip</t>
  </si>
  <si>
    <t>http://www.robot96.ru/catalog/robotss/1016/</t>
  </si>
  <si>
    <t>http://www.robot96.ru/catalog/robotss/roboreptile/</t>
  </si>
  <si>
    <t>http://www.robot96.ru/catalog/robotss/spidersapien/</t>
  </si>
  <si>
    <t>Робот краб Roboquad</t>
  </si>
  <si>
    <t>Робот Собака Белла</t>
  </si>
  <si>
    <t>Робот Spiderman</t>
  </si>
  <si>
    <t>Panda Cube</t>
  </si>
  <si>
    <t>http://www.robot96.ru/catalog/soft_robots/panda/</t>
  </si>
  <si>
    <t>Робот Roboreptile</t>
  </si>
  <si>
    <t>Робот щенок Zoomer</t>
  </si>
  <si>
    <t>Робот Tri-Bot</t>
  </si>
  <si>
    <t>Робот Roboraptor</t>
  </si>
  <si>
    <t>Робот собака RoboPet</t>
  </si>
  <si>
    <t>http://www.robot96.ru/catalog/158/robopet/</t>
  </si>
  <si>
    <t>Робот Роборовер</t>
  </si>
  <si>
    <t>СКОРО!</t>
  </si>
  <si>
    <t>Робот для выставок (Rbot)</t>
  </si>
  <si>
    <t>Робот-туалет для кошек CatGenie</t>
  </si>
  <si>
    <t>XRobot M-788A</t>
  </si>
  <si>
    <t>Робот-мойщик окон Hobot-188</t>
  </si>
  <si>
    <t>RC312 Robomow</t>
  </si>
  <si>
    <t>Роботы-конструкторы</t>
  </si>
  <si>
    <t>Робот-штукатур RoboPlaster 1000 Plus</t>
  </si>
  <si>
    <t>http://www.robot96.ru/catalog/gadgeti/1019/</t>
  </si>
  <si>
    <t>http://www.robot96.ru/catalog/142/1055/</t>
  </si>
  <si>
    <t>iCleaner 200   (18 м3/ч, 20 м)</t>
  </si>
  <si>
    <t>iCleaner 200   (18 м3/ч, 30 м)</t>
  </si>
  <si>
    <t>iCleaner 200D   (36 м3/ч, 40 м)</t>
  </si>
  <si>
    <t>http://www.robot96.ru/catalog/174/1056/</t>
  </si>
  <si>
    <t>http://www.robot96.ru/catalog/174/1034/</t>
  </si>
  <si>
    <t>http://www.robot96.ru/catalog/174/1035/</t>
  </si>
  <si>
    <t xml:space="preserve">Минимал. Цена роница </t>
  </si>
  <si>
    <t>8-800-200-55-09 (звонок по России бесплатный), (343) 386-19-96                                                                                                                                                                                                                          
 www.robot96.ru, e-mail: opt@robot96.ru, Skype: robot96.ru</t>
  </si>
  <si>
    <t>http://www.robot96.ru/catalog/pilesosi/1146/</t>
  </si>
  <si>
    <t>iRobot Roomba 776</t>
  </si>
  <si>
    <t>Zodiac Vortex 2</t>
  </si>
  <si>
    <t>http://www.robot96.ru/catalog/141/984/</t>
  </si>
  <si>
    <t>iCleaner 200   (18 м3/ч, 15 м)</t>
  </si>
  <si>
    <t>Разовая покупка от   50 тыс. руб.</t>
  </si>
  <si>
    <t>Разовая покупка до   50 тыс.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</si>
</sst>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theme="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1" applyNumberFormat="1" applyAlignment="1" applyProtection="1"/>
    <xf numFmtId="0" fontId="1" fillId="0" borderId="0" xfId="1" applyAlignment="1" applyProtection="1"/>
    <xf numFmtId="0" fontId="0" fillId="0" borderId="1" xfId="0" applyBorder="1"/>
    <xf numFmtId="49" fontId="0" fillId="0" borderId="0" xfId="0" applyNumberFormat="1" applyFill="1"/>
    <xf numFmtId="49" fontId="1" fillId="0" borderId="0" xfId="1" applyNumberFormat="1" applyFill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3" fillId="3" borderId="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49" fontId="3" fillId="0" borderId="0" xfId="0" applyNumberFormat="1" applyFont="1" applyFill="1"/>
    <xf numFmtId="3" fontId="2" fillId="2" borderId="0" xfId="0" applyNumberFormat="1" applyFont="1" applyFill="1" applyAlignment="1">
      <alignment wrapText="1"/>
    </xf>
    <xf numFmtId="49" fontId="3" fillId="4" borderId="4" xfId="0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vertical="center" wrapText="1"/>
    </xf>
  </cellXfs>
  <cellStyles count="3">
    <cellStyle name="Standard 2" xfId="2"/>
    <cellStyle name="Гиперссылка" xfId="1" builtinId="8"/>
    <cellStyle name="Обычный" xfId="0" builtinId="0"/>
  </cellStyles>
  <dxfs count="10">
    <dxf>
      <numFmt numFmtId="3" formatCode="#,##0"/>
      <fill>
        <patternFill patternType="solid">
          <fgColor indexed="64"/>
          <bgColor rgb="FFFF0000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solid">
          <fgColor indexed="64"/>
          <bgColor rgb="FFFF0000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alignment horizontal="general" vertical="bottom" textRotation="0" wrapText="0" indent="0" relativeIndent="0" justifyLastLine="0" shrinkToFit="0" mergeCell="0" readingOrder="0"/>
      <protection locked="1" hidden="0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yml_catalog">
        <xsd:complexType>
          <xsd:sequence minOccurs="0">
            <xsd:element minOccurs="0" nillable="true" name="shop" form="unqualified">
              <xsd:complexType>
                <xsd:sequence minOccurs="0">
                  <xsd:element minOccurs="0" nillable="true" type="xsd:string" name="name" form="unqualified"/>
                  <xsd:element minOccurs="0" nillable="true" type="xsd:string" name="company" form="unqualified"/>
                  <xsd:element minOccurs="0" nillable="true" type="xsd:anyURI" name="url" form="unqualified"/>
                  <xsd:element minOccurs="0" nillable="true" name="currencies" form="unqualified">
                    <xsd:complexType>
                      <xsd:sequence minOccurs="0">
                        <xsd:element minOccurs="0" nillable="true" name="currency" form="unqualified">
                          <xsd:complexType>
                            <xsd:attribute name="id" form="unqualified" type="xsd:string"/>
                          </xsd:complexType>
                        </xsd:element>
                      </xsd:sequence>
                    </xsd:complexType>
                  </xsd:element>
                  <xsd:element minOccurs="0" nillable="true" name="categories" form="unqualified">
                    <xsd:complexType>
                      <xsd:sequence minOccurs="0">
                        <xsd:element minOccurs="0" nillable="true" name="category" form="unqualified">
                          <xsd:complexType>
                            <xsd:simpleContent>
                              <xsd:extension base="xsd:string">
                                <xsd:attribute name="id" form="unqualified" type="xsd:integer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name="offers" form="unqualified">
                    <xsd:complexType>
                      <xsd:sequence minOccurs="0">
                        <xsd:element minOccurs="0" maxOccurs="unbounded" nillable="true" name="offer" form="unqualified">
                          <xsd:complexType>
                            <xsd:sequence minOccurs="0">
                              <xsd:element minOccurs="0" nillable="true" type="xsd:anyURI" name="url" form="unqualified"/>
                              <xsd:element minOccurs="0" nillable="true" type="xsd:integer" name="price" form="unqualified"/>
                              <xsd:element minOccurs="0" nillable="true" type="xsd:string" name="currencyId" form="unqualified"/>
                              <xsd:element minOccurs="0" nillable="true" type="xsd:integer" name="categoryId" form="unqualified"/>
                              <xsd:element minOccurs="0" nillable="true" type="xsd:anyURI" name="picture" form="unqualified"/>
                              <xsd:element minOccurs="0" nillable="true" type="xsd:string" name="name" form="unqualified"/>
                            </xsd:sequence>
                            <xsd:attribute name="id" form="unqualified" type="xsd:integer"/>
                            <xsd:attribute name="available" form="unqualified" type="xsd:boolean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name="date" form="unqualified" type="xsd:string"/>
        </xsd:complexType>
      </xsd:element>
    </xsd:schema>
  </Schema>
  <Map ID="1" Name="yml_catalog_карта" RootElement="yml_catalog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robot96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0</xdr:row>
      <xdr:rowOff>41104</xdr:rowOff>
    </xdr:from>
    <xdr:to>
      <xdr:col>2</xdr:col>
      <xdr:colOff>1356360</xdr:colOff>
      <xdr:row>0</xdr:row>
      <xdr:rowOff>556596</xdr:rowOff>
    </xdr:to>
    <xdr:pic>
      <xdr:nvPicPr>
        <xdr:cNvPr id="1026" name="Рисунок 10" descr="logo_robot96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18160" y="41104"/>
          <a:ext cx="2095500" cy="51549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160020</xdr:colOff>
      <xdr:row>110</xdr:row>
      <xdr:rowOff>102064</xdr:rowOff>
    </xdr:from>
    <xdr:to>
      <xdr:col>2</xdr:col>
      <xdr:colOff>1394460</xdr:colOff>
      <xdr:row>110</xdr:row>
      <xdr:rowOff>617556</xdr:rowOff>
    </xdr:to>
    <xdr:pic>
      <xdr:nvPicPr>
        <xdr:cNvPr id="4" name="Рисунок 10" descr="logo_robot96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56260" y="18420544"/>
          <a:ext cx="2095500" cy="51549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2:K110" tableType="xml" totalsRowShown="0" connectionId="1">
  <tableColumns count="10">
    <tableColumn id="3" uniqueName="company" name="Компания" dataDxfId="9">
      <xmlColumnPr mapId="1" xpath="/yml_catalog/shop/company" xmlDataType="string"/>
    </tableColumn>
    <tableColumn id="6" uniqueName="category" name="Категория товара" dataDxfId="8">
      <xmlColumnPr mapId="1" xpath="/yml_catalog/shop/categories/category" xmlDataType="string"/>
    </tableColumn>
    <tableColumn id="31" uniqueName="31" name="url станицы сайта" dataDxfId="7" dataCellStyle="Гиперссылка"/>
    <tableColumn id="15" uniqueName="name" name="Название товара" dataDxfId="6">
      <xmlColumnPr mapId="1" xpath="/yml_catalog/shop/offers/offer/name" xmlDataType="string"/>
    </tableColumn>
    <tableColumn id="11" uniqueName="price" name="Минимал. Цена роница " dataDxfId="5">
      <xmlColumnPr mapId="1" xpath="/yml_catalog/shop/offers/offer/price" xmlDataType="integer"/>
    </tableColumn>
    <tableColumn id="19" uniqueName="19" name="0" dataDxfId="4"/>
    <tableColumn id="4" uniqueName="4" name="Разовая покупка до   50 тыс. руб." dataDxfId="3">
      <calculatedColumnFormula>SUM(Таблица1[[#This Row],[Минимал. Цена роница ]]-Таблица1[[#This Row],[Минимал. Цена роница ]]*0.1)</calculatedColumnFormula>
    </tableColumn>
    <tableColumn id="9" uniqueName="9" name="1" dataDxfId="2"/>
    <tableColumn id="14" uniqueName="14" name="Разовая покупка от   50 тыс. руб." dataDxfId="1">
      <calculatedColumnFormula>SUM(Таблица1[[#This Row],[Минимал. Цена роница ]]-Таблица1[[#This Row],[Минимал. Цена роница ]]*0.12)</calculatedColumnFormula>
    </tableColumn>
    <tableColumn id="17" uniqueName="17" name="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obot96.ru/catalog/140/766/" TargetMode="External"/><Relationship Id="rId18" Type="http://schemas.openxmlformats.org/officeDocument/2006/relationships/hyperlink" Target="http://www.robot96.ru/catalog/pilesosi/916/" TargetMode="External"/><Relationship Id="rId26" Type="http://schemas.openxmlformats.org/officeDocument/2006/relationships/hyperlink" Target="http://www.robot96.ru/catalog/robotss/roboquad/" TargetMode="External"/><Relationship Id="rId39" Type="http://schemas.openxmlformats.org/officeDocument/2006/relationships/hyperlink" Target="http://www.robot96.ru/catalog/pilesosi/720/" TargetMode="External"/><Relationship Id="rId3" Type="http://schemas.openxmlformats.org/officeDocument/2006/relationships/hyperlink" Target="http://www.robot96.ru/catalog/pilesosi/999/" TargetMode="External"/><Relationship Id="rId21" Type="http://schemas.openxmlformats.org/officeDocument/2006/relationships/hyperlink" Target="http://www.robot96.ru/catalog/pilesosi/894" TargetMode="External"/><Relationship Id="rId34" Type="http://schemas.openxmlformats.org/officeDocument/2006/relationships/hyperlink" Target="http://www.robot96.ru/catalog/robotss/wrex/" TargetMode="External"/><Relationship Id="rId42" Type="http://schemas.openxmlformats.org/officeDocument/2006/relationships/hyperlink" Target="http://www.robot96.ru/catalog/pilesosi/715/" TargetMode="External"/><Relationship Id="rId47" Type="http://schemas.openxmlformats.org/officeDocument/2006/relationships/hyperlink" Target="http://www.robot96.ru/catalog/pilesosi/706/" TargetMode="External"/><Relationship Id="rId50" Type="http://schemas.openxmlformats.org/officeDocument/2006/relationships/table" Target="../tables/table1.xml"/><Relationship Id="rId7" Type="http://schemas.openxmlformats.org/officeDocument/2006/relationships/hyperlink" Target="http://www.robot96.ru/catalog/pilesosi/924/" TargetMode="External"/><Relationship Id="rId12" Type="http://schemas.openxmlformats.org/officeDocument/2006/relationships/hyperlink" Target="http://www.robot96.ru/catalog/140/768/" TargetMode="External"/><Relationship Id="rId17" Type="http://schemas.openxmlformats.org/officeDocument/2006/relationships/hyperlink" Target="http://www.robot96.ru/catalog/pilesosi/904/" TargetMode="External"/><Relationship Id="rId25" Type="http://schemas.openxmlformats.org/officeDocument/2006/relationships/hyperlink" Target="http://www.robot96.ru/catalog/robotss/roborover/" TargetMode="External"/><Relationship Id="rId33" Type="http://schemas.openxmlformats.org/officeDocument/2006/relationships/hyperlink" Target="http://www.robot96.ru/catalog/robotss/femisapien/" TargetMode="External"/><Relationship Id="rId38" Type="http://schemas.openxmlformats.org/officeDocument/2006/relationships/hyperlink" Target="http://www.robot96.ru/catalog/pilesosi/785/" TargetMode="External"/><Relationship Id="rId46" Type="http://schemas.openxmlformats.org/officeDocument/2006/relationships/hyperlink" Target="http://www.robot96.ru/catalog/pilesosi/707/" TargetMode="External"/><Relationship Id="rId2" Type="http://schemas.openxmlformats.org/officeDocument/2006/relationships/hyperlink" Target="http://www.robot96.ru/catalog/robotss/mini_robosapien/" TargetMode="External"/><Relationship Id="rId16" Type="http://schemas.openxmlformats.org/officeDocument/2006/relationships/hyperlink" Target="http://www.robot96.ru/catalog/141/984/" TargetMode="External"/><Relationship Id="rId20" Type="http://schemas.openxmlformats.org/officeDocument/2006/relationships/hyperlink" Target="http://www.robot96.ru/catalog/142/907" TargetMode="External"/><Relationship Id="rId29" Type="http://schemas.openxmlformats.org/officeDocument/2006/relationships/hyperlink" Target="http://www.robot96.ru/catalog/robotss/dinozavr/" TargetMode="External"/><Relationship Id="rId41" Type="http://schemas.openxmlformats.org/officeDocument/2006/relationships/hyperlink" Target="http://www.robot96.ru/catalog/pilesosi/716/" TargetMode="External"/><Relationship Id="rId1" Type="http://schemas.openxmlformats.org/officeDocument/2006/relationships/hyperlink" Target="http://www.robot96.ru/catalog/pilesosi/833/" TargetMode="External"/><Relationship Id="rId6" Type="http://schemas.openxmlformats.org/officeDocument/2006/relationships/hyperlink" Target="http://www.robot96.ru/catalog/pilesosi/1146/" TargetMode="External"/><Relationship Id="rId11" Type="http://schemas.openxmlformats.org/officeDocument/2006/relationships/hyperlink" Target="http://www.robot96.ru/catalog/140/755/" TargetMode="External"/><Relationship Id="rId24" Type="http://schemas.openxmlformats.org/officeDocument/2006/relationships/hyperlink" Target="http://www.robot96.ru/catalog/soft_robots/koala/" TargetMode="External"/><Relationship Id="rId32" Type="http://schemas.openxmlformats.org/officeDocument/2006/relationships/hyperlink" Target="http://www.robot96.ru/catalog/robotss/robosapien_8081/" TargetMode="External"/><Relationship Id="rId37" Type="http://schemas.openxmlformats.org/officeDocument/2006/relationships/hyperlink" Target="http://www.robot96.ru/catalog/pilesosi/833/" TargetMode="External"/><Relationship Id="rId40" Type="http://schemas.openxmlformats.org/officeDocument/2006/relationships/hyperlink" Target="http://www.robot96.ru/catalog/pilesosi/718/" TargetMode="External"/><Relationship Id="rId45" Type="http://schemas.openxmlformats.org/officeDocument/2006/relationships/hyperlink" Target="http://www.robot96.ru/catalog/pilesosi/708/" TargetMode="External"/><Relationship Id="rId5" Type="http://schemas.openxmlformats.org/officeDocument/2006/relationships/hyperlink" Target="http://www.robot96.ru/catalog/pilesosi/988/" TargetMode="External"/><Relationship Id="rId15" Type="http://schemas.openxmlformats.org/officeDocument/2006/relationships/hyperlink" Target="http://www.robot96.ru/catalog/140/762/" TargetMode="External"/><Relationship Id="rId23" Type="http://schemas.openxmlformats.org/officeDocument/2006/relationships/hyperlink" Target="http://www.robot96.ru/catalog/soft_robots/leopard/" TargetMode="External"/><Relationship Id="rId28" Type="http://schemas.openxmlformats.org/officeDocument/2006/relationships/hyperlink" Target="http://www.robot96.ru/catalog/robotss/778/" TargetMode="External"/><Relationship Id="rId36" Type="http://schemas.openxmlformats.org/officeDocument/2006/relationships/hyperlink" Target="http://www.robot96.ru/catalog/pilesosi/845/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://www.robot96.ru/catalog/140/757/" TargetMode="External"/><Relationship Id="rId19" Type="http://schemas.openxmlformats.org/officeDocument/2006/relationships/hyperlink" Target="http://www.robot96.ru/catalog/pilesosi/925/" TargetMode="External"/><Relationship Id="rId31" Type="http://schemas.openxmlformats.org/officeDocument/2006/relationships/hyperlink" Target="http://www.robot96.ru/catalog/robotss/roboraptor/" TargetMode="External"/><Relationship Id="rId44" Type="http://schemas.openxmlformats.org/officeDocument/2006/relationships/hyperlink" Target="http://www.robot96.ru/catalog/pilesosi/709/" TargetMode="External"/><Relationship Id="rId4" Type="http://schemas.openxmlformats.org/officeDocument/2006/relationships/hyperlink" Target="http://www.robot96.ru/catalog/pilesosi/990/" TargetMode="External"/><Relationship Id="rId9" Type="http://schemas.openxmlformats.org/officeDocument/2006/relationships/hyperlink" Target="http://www.robot96.ru/catalog/140/881/" TargetMode="External"/><Relationship Id="rId14" Type="http://schemas.openxmlformats.org/officeDocument/2006/relationships/hyperlink" Target="http://www.robot96.ru/catalog/140/985/" TargetMode="External"/><Relationship Id="rId22" Type="http://schemas.openxmlformats.org/officeDocument/2006/relationships/hyperlink" Target="http://www.robot96.ru/catalog/soft_robots/lion_c/" TargetMode="External"/><Relationship Id="rId27" Type="http://schemas.openxmlformats.org/officeDocument/2006/relationships/hyperlink" Target="http://www.robot96.ru/catalog/robotss/tri_bot/" TargetMode="External"/><Relationship Id="rId30" Type="http://schemas.openxmlformats.org/officeDocument/2006/relationships/hyperlink" Target="http://www.robot96.ru/catalog/soft_robots/bella/" TargetMode="External"/><Relationship Id="rId35" Type="http://schemas.openxmlformats.org/officeDocument/2006/relationships/hyperlink" Target="http://www.robot96.ru/catalog/pilesosi/850/" TargetMode="External"/><Relationship Id="rId43" Type="http://schemas.openxmlformats.org/officeDocument/2006/relationships/hyperlink" Target="http://www.robot96.ru/catalog/pilesosi/731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robot96.ru/catalog/pilesosi/95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>
      <selection activeCell="L5" sqref="L5"/>
    </sheetView>
  </sheetViews>
  <sheetFormatPr defaultRowHeight="14.4"/>
  <cols>
    <col min="1" max="1" width="4.109375" style="12" customWidth="1"/>
    <col min="2" max="2" width="9.5546875" customWidth="1"/>
    <col min="3" max="3" width="22.88671875" customWidth="1"/>
    <col min="4" max="4" width="39.5546875" customWidth="1"/>
    <col min="5" max="5" width="30.88671875" customWidth="1"/>
    <col min="6" max="6" width="12.5546875" style="14" customWidth="1"/>
    <col min="7" max="7" width="1.6640625" customWidth="1"/>
    <col min="8" max="8" width="13.109375" style="14" customWidth="1"/>
    <col min="9" max="9" width="1.6640625" style="15" customWidth="1"/>
    <col min="10" max="10" width="12.88671875" style="14" customWidth="1"/>
    <col min="11" max="11" width="2.109375" style="14" customWidth="1"/>
  </cols>
  <sheetData>
    <row r="1" spans="1:11" ht="51.6" customHeight="1">
      <c r="B1" s="27"/>
      <c r="C1" s="27"/>
      <c r="D1" s="28" t="s">
        <v>198</v>
      </c>
      <c r="E1" s="28"/>
      <c r="F1" s="28"/>
      <c r="G1" s="28"/>
      <c r="H1" s="28"/>
      <c r="I1" s="28"/>
      <c r="J1" s="28"/>
      <c r="K1" s="28"/>
    </row>
    <row r="2" spans="1:11" ht="45.6" customHeight="1" thickBot="1">
      <c r="A2" s="16" t="s">
        <v>101</v>
      </c>
      <c r="B2" t="s">
        <v>5</v>
      </c>
      <c r="C2" t="s">
        <v>6</v>
      </c>
      <c r="D2" s="8" t="s">
        <v>8</v>
      </c>
      <c r="E2" s="7" t="s">
        <v>7</v>
      </c>
      <c r="F2" s="19" t="s">
        <v>197</v>
      </c>
      <c r="G2" s="9" t="s">
        <v>4</v>
      </c>
      <c r="H2" s="19" t="s">
        <v>205</v>
      </c>
      <c r="I2" s="24" t="s">
        <v>3</v>
      </c>
      <c r="J2" s="19" t="s">
        <v>204</v>
      </c>
      <c r="K2" s="20" t="s">
        <v>2</v>
      </c>
    </row>
    <row r="3" spans="1:11" ht="15" thickTop="1">
      <c r="A3" s="17"/>
      <c r="B3" s="1"/>
      <c r="C3" s="1"/>
      <c r="D3" s="2"/>
      <c r="E3" s="1"/>
      <c r="G3" s="10"/>
      <c r="I3" s="21"/>
      <c r="K3" s="21"/>
    </row>
    <row r="4" spans="1:11">
      <c r="A4" s="17"/>
      <c r="B4" s="1" t="s">
        <v>0</v>
      </c>
      <c r="C4" s="1" t="s">
        <v>1</v>
      </c>
      <c r="D4" s="2" t="s">
        <v>131</v>
      </c>
      <c r="E4" s="1" t="s">
        <v>130</v>
      </c>
      <c r="F4" s="14">
        <v>6900</v>
      </c>
      <c r="G4" s="10"/>
      <c r="H4" s="14">
        <f>SUM(Таблица1[[#This Row],[Минимал. Цена роница ]]-Таблица1[[#This Row],[Минимал. Цена роница ]]*0.15)</f>
        <v>5865</v>
      </c>
      <c r="I4" s="21"/>
      <c r="J4" s="14">
        <f>SUM(Таблица1[[#This Row],[Минимал. Цена роница ]]-Таблица1[[#This Row],[Минимал. Цена роница ]]*0.2)</f>
        <v>5520</v>
      </c>
      <c r="K4" s="21"/>
    </row>
    <row r="5" spans="1:11">
      <c r="A5" s="17"/>
      <c r="B5" s="1" t="s">
        <v>0</v>
      </c>
      <c r="C5" s="1" t="s">
        <v>1</v>
      </c>
      <c r="D5" s="2" t="s">
        <v>23</v>
      </c>
      <c r="E5" s="1" t="s">
        <v>9</v>
      </c>
      <c r="F5" s="14">
        <v>9700</v>
      </c>
      <c r="G5" s="10"/>
      <c r="H5" s="14">
        <f>SUM(Таблица1[[#This Row],[Минимал. Цена роница ]]-Таблица1[[#This Row],[Минимал. Цена роница ]]*0.15)</f>
        <v>8245</v>
      </c>
      <c r="I5" s="21"/>
      <c r="J5" s="14">
        <f>SUM(Таблица1[[#This Row],[Минимал. Цена роница ]]-Таблица1[[#This Row],[Минимал. Цена роница ]]*0.2)</f>
        <v>7760</v>
      </c>
      <c r="K5" s="21"/>
    </row>
    <row r="6" spans="1:11">
      <c r="A6" s="17"/>
      <c r="B6" s="1" t="s">
        <v>0</v>
      </c>
      <c r="C6" s="1" t="s">
        <v>1</v>
      </c>
      <c r="D6" s="2" t="s">
        <v>24</v>
      </c>
      <c r="E6" s="1" t="s">
        <v>10</v>
      </c>
      <c r="F6" s="14">
        <v>9950</v>
      </c>
      <c r="G6" s="10"/>
      <c r="H6" s="14">
        <f>SUM(Таблица1[[#This Row],[Минимал. Цена роница ]]-Таблица1[[#This Row],[Минимал. Цена роница ]]*0.15)</f>
        <v>8457.5</v>
      </c>
      <c r="I6" s="21"/>
      <c r="J6" s="14">
        <f>SUM(Таблица1[[#This Row],[Минимал. Цена роница ]]-Таблица1[[#This Row],[Минимал. Цена роница ]]*0.2)</f>
        <v>7960</v>
      </c>
      <c r="K6" s="21"/>
    </row>
    <row r="7" spans="1:11">
      <c r="A7" s="17" t="s">
        <v>100</v>
      </c>
      <c r="B7" s="1" t="s">
        <v>0</v>
      </c>
      <c r="C7" s="1" t="s">
        <v>1</v>
      </c>
      <c r="D7" s="2" t="s">
        <v>25</v>
      </c>
      <c r="E7" s="1" t="s">
        <v>12</v>
      </c>
      <c r="F7" s="14">
        <v>9950</v>
      </c>
      <c r="G7" s="10"/>
      <c r="H7" s="14">
        <f>SUM(Таблица1[[#This Row],[Минимал. Цена роница ]]-Таблица1[[#This Row],[Минимал. Цена роница ]]*0.15)</f>
        <v>8457.5</v>
      </c>
      <c r="I7" s="21"/>
      <c r="J7" s="14">
        <f>SUM(Таблица1[[#This Row],[Минимал. Цена роница ]]-Таблица1[[#This Row],[Минимал. Цена роница ]]*0.2)</f>
        <v>7960</v>
      </c>
      <c r="K7" s="21"/>
    </row>
    <row r="8" spans="1:11">
      <c r="A8" s="17"/>
      <c r="B8" s="1" t="s">
        <v>0</v>
      </c>
      <c r="C8" s="1" t="s">
        <v>1</v>
      </c>
      <c r="D8" s="2" t="s">
        <v>26</v>
      </c>
      <c r="E8" s="1" t="s">
        <v>11</v>
      </c>
      <c r="F8" s="14">
        <v>9950</v>
      </c>
      <c r="G8" s="10"/>
      <c r="H8" s="14">
        <f>SUM(Таблица1[[#This Row],[Минимал. Цена роница ]]-Таблица1[[#This Row],[Минимал. Цена роница ]]*0.15)</f>
        <v>8457.5</v>
      </c>
      <c r="I8" s="21"/>
      <c r="J8" s="14">
        <f>SUM(Таблица1[[#This Row],[Минимал. Цена роница ]]-Таблица1[[#This Row],[Минимал. Цена роница ]]*0.2)</f>
        <v>7960</v>
      </c>
      <c r="K8" s="21"/>
    </row>
    <row r="9" spans="1:11">
      <c r="A9" s="17"/>
      <c r="B9" s="1" t="s">
        <v>0</v>
      </c>
      <c r="C9" s="1" t="s">
        <v>1</v>
      </c>
      <c r="D9" s="2" t="s">
        <v>133</v>
      </c>
      <c r="E9" s="1" t="s">
        <v>132</v>
      </c>
      <c r="F9" s="14">
        <v>10000</v>
      </c>
      <c r="G9" s="10"/>
      <c r="H9" s="14">
        <f>SUM(Таблица1[[#This Row],[Минимал. Цена роница ]]-Таблица1[[#This Row],[Минимал. Цена роница ]]*0.15)</f>
        <v>8500</v>
      </c>
      <c r="I9" s="21"/>
      <c r="J9" s="14">
        <f>SUM(Таблица1[[#This Row],[Минимал. Цена роница ]]-Таблица1[[#This Row],[Минимал. Цена роница ]]*0.2)</f>
        <v>8000</v>
      </c>
      <c r="K9" s="21"/>
    </row>
    <row r="10" spans="1:11">
      <c r="A10" s="17"/>
      <c r="B10" s="1" t="s">
        <v>0</v>
      </c>
      <c r="C10" s="1" t="s">
        <v>1</v>
      </c>
      <c r="D10" s="2" t="s">
        <v>59</v>
      </c>
      <c r="E10" s="1" t="s">
        <v>57</v>
      </c>
      <c r="F10" s="14">
        <v>10100</v>
      </c>
      <c r="G10" s="10"/>
      <c r="H10" s="14">
        <f>SUM(Таблица1[[#This Row],[Минимал. Цена роница ]]-Таблица1[[#This Row],[Минимал. Цена роница ]]*0.15)</f>
        <v>8585</v>
      </c>
      <c r="I10" s="21"/>
      <c r="J10" s="14">
        <f>SUM(Таблица1[[#This Row],[Минимал. Цена роница ]]-Таблица1[[#This Row],[Минимал. Цена роница ]]*0.2)</f>
        <v>8080</v>
      </c>
      <c r="K10" s="21"/>
    </row>
    <row r="11" spans="1:11">
      <c r="A11" s="17"/>
      <c r="B11" s="1" t="s">
        <v>0</v>
      </c>
      <c r="C11" s="1" t="s">
        <v>1</v>
      </c>
      <c r="D11" s="2" t="s">
        <v>27</v>
      </c>
      <c r="E11" s="1" t="s">
        <v>15</v>
      </c>
      <c r="F11" s="14">
        <v>12300</v>
      </c>
      <c r="G11" s="10"/>
      <c r="H11" s="14">
        <f>SUM(Таблица1[[#This Row],[Минимал. Цена роница ]]-Таблица1[[#This Row],[Минимал. Цена роница ]]*0.15)</f>
        <v>10455</v>
      </c>
      <c r="I11" s="21"/>
      <c r="J11" s="14">
        <f>SUM(Таблица1[[#This Row],[Минимал. Цена роница ]]-Таблица1[[#This Row],[Минимал. Цена роница ]]*0.2)</f>
        <v>9840</v>
      </c>
      <c r="K11" s="21"/>
    </row>
    <row r="12" spans="1:11">
      <c r="A12" s="17" t="s">
        <v>100</v>
      </c>
      <c r="B12" s="1" t="s">
        <v>0</v>
      </c>
      <c r="C12" s="1" t="s">
        <v>1</v>
      </c>
      <c r="D12" s="2" t="s">
        <v>38</v>
      </c>
      <c r="E12" s="1" t="s">
        <v>16</v>
      </c>
      <c r="F12" s="14">
        <v>11300</v>
      </c>
      <c r="G12" s="10"/>
      <c r="H12" s="14">
        <f>SUM(Таблица1[[#This Row],[Минимал. Цена роница ]]-Таблица1[[#This Row],[Минимал. Цена роница ]]*0.15)</f>
        <v>9605</v>
      </c>
      <c r="I12" s="21"/>
      <c r="J12" s="14">
        <f>SUM(Таблица1[[#This Row],[Минимал. Цена роница ]]-Таблица1[[#This Row],[Минимал. Цена роница ]]*0.2)</f>
        <v>9040</v>
      </c>
      <c r="K12" s="21"/>
    </row>
    <row r="13" spans="1:11">
      <c r="A13" s="17"/>
      <c r="B13" s="1" t="s">
        <v>0</v>
      </c>
      <c r="C13" s="1" t="s">
        <v>1</v>
      </c>
      <c r="D13" s="2" t="s">
        <v>54</v>
      </c>
      <c r="E13" s="1" t="s">
        <v>53</v>
      </c>
      <c r="F13" s="14">
        <v>11300</v>
      </c>
      <c r="G13" s="10"/>
      <c r="H13" s="14">
        <f>SUM(Таблица1[[#This Row],[Минимал. Цена роница ]]-Таблица1[[#This Row],[Минимал. Цена роница ]]*0.15)</f>
        <v>9605</v>
      </c>
      <c r="I13" s="21"/>
      <c r="J13" s="14">
        <f>SUM(Таблица1[[#This Row],[Минимал. Цена роница ]]-Таблица1[[#This Row],[Минимал. Цена роница ]]*0.2)</f>
        <v>9040</v>
      </c>
      <c r="K13" s="21"/>
    </row>
    <row r="14" spans="1:11">
      <c r="A14" s="17"/>
      <c r="B14" s="1" t="s">
        <v>0</v>
      </c>
      <c r="C14" s="1" t="s">
        <v>1</v>
      </c>
      <c r="D14" s="2" t="s">
        <v>29</v>
      </c>
      <c r="E14" s="1" t="s">
        <v>14</v>
      </c>
      <c r="F14" s="14">
        <v>11300</v>
      </c>
      <c r="G14" s="10"/>
      <c r="H14" s="14">
        <f>SUM(Таблица1[[#This Row],[Минимал. Цена роница ]]-Таблица1[[#This Row],[Минимал. Цена роница ]]*0.15)</f>
        <v>9605</v>
      </c>
      <c r="I14" s="21"/>
      <c r="J14" s="14">
        <f>SUM(Таблица1[[#This Row],[Минимал. Цена роница ]]-Таблица1[[#This Row],[Минимал. Цена роница ]]*0.2)</f>
        <v>9040</v>
      </c>
      <c r="K14" s="21"/>
    </row>
    <row r="15" spans="1:11">
      <c r="A15" s="17"/>
      <c r="B15" s="1" t="s">
        <v>0</v>
      </c>
      <c r="C15" s="1" t="s">
        <v>1</v>
      </c>
      <c r="D15" s="2" t="s">
        <v>28</v>
      </c>
      <c r="E15" s="1" t="s">
        <v>13</v>
      </c>
      <c r="F15" s="14">
        <v>11000</v>
      </c>
      <c r="G15" s="10"/>
      <c r="H15" s="14">
        <f>SUM(Таблица1[[#This Row],[Минимал. Цена роница ]]-Таблица1[[#This Row],[Минимал. Цена роница ]]*0.15)</f>
        <v>9350</v>
      </c>
      <c r="I15" s="21"/>
      <c r="J15" s="14">
        <f>SUM(Таблица1[[#This Row],[Минимал. Цена роница ]]-Таблица1[[#This Row],[Минимал. Цена роница ]]*0.2)</f>
        <v>8800</v>
      </c>
      <c r="K15" s="21"/>
    </row>
    <row r="16" spans="1:11">
      <c r="A16" s="17"/>
      <c r="B16" s="1" t="s">
        <v>0</v>
      </c>
      <c r="C16" s="1" t="s">
        <v>1</v>
      </c>
      <c r="D16" s="2" t="s">
        <v>134</v>
      </c>
      <c r="E16" s="1" t="s">
        <v>93</v>
      </c>
      <c r="F16" s="14">
        <v>11400</v>
      </c>
      <c r="G16" s="10"/>
      <c r="H16" s="14">
        <f>SUM(Таблица1[[#This Row],[Минимал. Цена роница ]]-Таблица1[[#This Row],[Минимал. Цена роница ]]*0.15)</f>
        <v>9690</v>
      </c>
      <c r="I16" s="21"/>
      <c r="J16" s="14">
        <f>SUM(Таблица1[[#This Row],[Минимал. Цена роница ]]-Таблица1[[#This Row],[Минимал. Цена роница ]]*0.2)</f>
        <v>9120</v>
      </c>
      <c r="K16" s="21"/>
    </row>
    <row r="17" spans="1:11">
      <c r="A17" s="17" t="s">
        <v>100</v>
      </c>
      <c r="B17" s="1" t="s">
        <v>0</v>
      </c>
      <c r="C17" s="1" t="s">
        <v>1</v>
      </c>
      <c r="D17" s="2" t="s">
        <v>40</v>
      </c>
      <c r="E17" s="1" t="s">
        <v>39</v>
      </c>
      <c r="F17" s="14">
        <v>11400</v>
      </c>
      <c r="G17" s="10"/>
      <c r="H17" s="14">
        <f>SUM(Таблица1[[#This Row],[Минимал. Цена роница ]]-Таблица1[[#This Row],[Минимал. Цена роница ]]*0.15)</f>
        <v>9690</v>
      </c>
      <c r="I17" s="21"/>
      <c r="J17" s="14">
        <f>SUM(Таблица1[[#This Row],[Минимал. Цена роница ]]-Таблица1[[#This Row],[Минимал. Цена роница ]]*0.2)</f>
        <v>9120</v>
      </c>
      <c r="K17" s="21"/>
    </row>
    <row r="18" spans="1:11">
      <c r="A18" s="17" t="s">
        <v>100</v>
      </c>
      <c r="B18" s="1" t="s">
        <v>0</v>
      </c>
      <c r="C18" s="1" t="s">
        <v>1</v>
      </c>
      <c r="D18" s="2" t="s">
        <v>40</v>
      </c>
      <c r="E18" s="1" t="s">
        <v>184</v>
      </c>
      <c r="F18" s="14">
        <v>10900</v>
      </c>
      <c r="G18" s="10"/>
      <c r="H18" s="14">
        <f>SUM(Таблица1[[#This Row],[Минимал. Цена роница ]]-Таблица1[[#This Row],[Минимал. Цена роница ]]*0.15)</f>
        <v>9265</v>
      </c>
      <c r="I18" s="21"/>
      <c r="J18" s="14">
        <f>SUM(Таблица1[[#This Row],[Минимал. Цена роница ]]-Таблица1[[#This Row],[Минимал. Цена роница ]]*0.2)</f>
        <v>8720</v>
      </c>
      <c r="K18" s="21"/>
    </row>
    <row r="19" spans="1:11">
      <c r="A19" s="17"/>
      <c r="B19" s="1"/>
      <c r="C19" s="1"/>
      <c r="D19" s="2"/>
      <c r="E19" s="1"/>
      <c r="G19" s="10"/>
      <c r="I19" s="21"/>
      <c r="K19" s="21"/>
    </row>
    <row r="20" spans="1:11">
      <c r="A20" s="17" t="s">
        <v>100</v>
      </c>
      <c r="B20" s="1" t="s">
        <v>0</v>
      </c>
      <c r="C20" s="1" t="s">
        <v>1</v>
      </c>
      <c r="D20" s="2" t="s">
        <v>30</v>
      </c>
      <c r="E20" s="1" t="s">
        <v>135</v>
      </c>
      <c r="F20" s="14">
        <v>25600</v>
      </c>
      <c r="G20" s="10"/>
      <c r="H20" s="14">
        <f>SUM(Таблица1[[#This Row],[Минимал. Цена роница ]]-Таблица1[[#This Row],[Минимал. Цена роница ]]*0.1)</f>
        <v>23040</v>
      </c>
      <c r="I20" s="21"/>
      <c r="J20" s="14">
        <f>SUM(Таблица1[[#This Row],[Минимал. Цена роница ]]-Таблица1[[#This Row],[Минимал. Цена роница ]]*0.14)</f>
        <v>22016</v>
      </c>
      <c r="K20" s="21"/>
    </row>
    <row r="21" spans="1:11">
      <c r="A21" s="17" t="s">
        <v>100</v>
      </c>
      <c r="B21" s="1" t="s">
        <v>0</v>
      </c>
      <c r="C21" s="1" t="s">
        <v>1</v>
      </c>
      <c r="D21" s="2" t="s">
        <v>31</v>
      </c>
      <c r="E21" s="1" t="s">
        <v>136</v>
      </c>
      <c r="F21" s="14">
        <v>25600</v>
      </c>
      <c r="G21" s="10"/>
      <c r="H21" s="14">
        <f>SUM(Таблица1[[#This Row],[Минимал. Цена роница ]]-Таблица1[[#This Row],[Минимал. Цена роница ]]*0.1)</f>
        <v>23040</v>
      </c>
      <c r="I21" s="21"/>
      <c r="J21" s="14">
        <f>SUM(Таблица1[[#This Row],[Минимал. Цена роница ]]-Таблица1[[#This Row],[Минимал. Цена роница ]]*0.14)</f>
        <v>22016</v>
      </c>
      <c r="K21" s="21"/>
    </row>
    <row r="22" spans="1:11">
      <c r="A22" s="17"/>
      <c r="B22" s="1" t="s">
        <v>0</v>
      </c>
      <c r="C22" s="1" t="s">
        <v>1</v>
      </c>
      <c r="D22" s="2" t="s">
        <v>56</v>
      </c>
      <c r="E22" s="1" t="s">
        <v>55</v>
      </c>
      <c r="F22" s="14">
        <v>19900</v>
      </c>
      <c r="G22" s="10"/>
      <c r="H22" s="14">
        <f>SUM(Таблица1[[#This Row],[Минимал. Цена роница ]]-Таблица1[[#This Row],[Минимал. Цена роница ]]*0.1)</f>
        <v>17910</v>
      </c>
      <c r="I22" s="21"/>
      <c r="J22" s="14">
        <f>SUM(Таблица1[[#This Row],[Минимал. Цена роница ]]-Таблица1[[#This Row],[Минимал. Цена роница ]]*0.14)</f>
        <v>17114</v>
      </c>
      <c r="K22" s="21"/>
    </row>
    <row r="23" spans="1:11">
      <c r="A23" s="17"/>
      <c r="B23" s="1" t="s">
        <v>0</v>
      </c>
      <c r="C23" s="1" t="s">
        <v>1</v>
      </c>
      <c r="D23" s="2" t="s">
        <v>157</v>
      </c>
      <c r="E23" s="1" t="s">
        <v>156</v>
      </c>
      <c r="F23" s="15">
        <v>19900</v>
      </c>
      <c r="G23" s="10"/>
      <c r="H23" s="14">
        <f>SUM(Таблица1[[#This Row],[Минимал. Цена роница ]]-Таблица1[[#This Row],[Минимал. Цена роница ]]*0.1)</f>
        <v>17910</v>
      </c>
      <c r="I23" s="21"/>
      <c r="J23" s="14">
        <f>SUM(Таблица1[[#This Row],[Минимал. Цена роница ]]-Таблица1[[#This Row],[Минимал. Цена роница ]]*0.14)</f>
        <v>17114</v>
      </c>
      <c r="K23" s="21"/>
    </row>
    <row r="24" spans="1:11">
      <c r="A24" s="17"/>
      <c r="B24" s="5"/>
      <c r="C24" s="5"/>
      <c r="D24" s="2"/>
      <c r="E24" s="5"/>
      <c r="F24" s="15"/>
      <c r="G24" s="10"/>
      <c r="I24" s="21"/>
      <c r="K24" s="21"/>
    </row>
    <row r="25" spans="1:11">
      <c r="A25" s="17" t="s">
        <v>100</v>
      </c>
      <c r="B25" s="1" t="s">
        <v>0</v>
      </c>
      <c r="C25" s="1" t="s">
        <v>1</v>
      </c>
      <c r="D25" s="2" t="s">
        <v>97</v>
      </c>
      <c r="E25" s="1" t="s">
        <v>94</v>
      </c>
      <c r="F25" s="14">
        <v>32300</v>
      </c>
      <c r="G25" s="10"/>
      <c r="H25" s="14">
        <f>SUM(Таблица1[[#This Row],[Минимал. Цена роница ]]-Таблица1[[#This Row],[Минимал. Цена роница ]]*0.1)</f>
        <v>29070</v>
      </c>
      <c r="I25" s="21"/>
      <c r="J25" s="14">
        <f>SUM(Таблица1[[#This Row],[Минимал. Цена роница ]]-Таблица1[[#This Row],[Минимал. Цена роница ]]*0.13)</f>
        <v>28101</v>
      </c>
      <c r="K25" s="21"/>
    </row>
    <row r="26" spans="1:11">
      <c r="A26" s="17"/>
      <c r="B26" s="1" t="s">
        <v>0</v>
      </c>
      <c r="C26" s="1" t="s">
        <v>1</v>
      </c>
      <c r="D26" s="2" t="s">
        <v>138</v>
      </c>
      <c r="E26" s="1" t="s">
        <v>137</v>
      </c>
      <c r="F26" s="14">
        <v>20700</v>
      </c>
      <c r="G26" s="10"/>
      <c r="H26" s="14">
        <f>SUM(Таблица1[[#This Row],[Минимал. Цена роница ]]-Таблица1[[#This Row],[Минимал. Цена роница ]]*0.1)</f>
        <v>18630</v>
      </c>
      <c r="I26" s="21"/>
      <c r="J26" s="14">
        <f>SUM(Таблица1[[#This Row],[Минимал. Цена роница ]]-Таблица1[[#This Row],[Минимал. Цена роница ]]*0.13)</f>
        <v>18009</v>
      </c>
      <c r="K26" s="21"/>
    </row>
    <row r="27" spans="1:11">
      <c r="A27" s="17" t="s">
        <v>100</v>
      </c>
      <c r="B27" s="1" t="s">
        <v>0</v>
      </c>
      <c r="C27" s="1" t="s">
        <v>1</v>
      </c>
      <c r="D27" s="2" t="s">
        <v>199</v>
      </c>
      <c r="E27" s="1" t="s">
        <v>200</v>
      </c>
      <c r="F27" s="14">
        <v>26900</v>
      </c>
      <c r="G27" s="10"/>
      <c r="H27" s="14">
        <f>SUM(Таблица1[[#This Row],[Минимал. Цена роница ]]-Таблица1[[#This Row],[Минимал. Цена роница ]]*0.1)</f>
        <v>24210</v>
      </c>
      <c r="I27" s="21"/>
      <c r="J27" s="14">
        <f>SUM(Таблица1[[#This Row],[Минимал. Цена роница ]]-Таблица1[[#This Row],[Минимал. Цена роница ]]*0.13)</f>
        <v>23403</v>
      </c>
      <c r="K27" s="22"/>
    </row>
    <row r="28" spans="1:11">
      <c r="A28" s="17"/>
      <c r="B28" s="1" t="s">
        <v>0</v>
      </c>
      <c r="C28" s="1" t="s">
        <v>1</v>
      </c>
      <c r="D28" s="2" t="s">
        <v>139</v>
      </c>
      <c r="E28" s="1" t="s">
        <v>140</v>
      </c>
      <c r="F28" s="14">
        <v>30600</v>
      </c>
      <c r="G28" s="10"/>
      <c r="H28" s="14">
        <f>SUM(Таблица1[[#This Row],[Минимал. Цена роница ]]-Таблица1[[#This Row],[Минимал. Цена роница ]]*0.1)</f>
        <v>27540</v>
      </c>
      <c r="I28" s="21"/>
      <c r="J28" s="14">
        <f>SUM(Таблица1[[#This Row],[Минимал. Цена роница ]]-Таблица1[[#This Row],[Минимал. Цена роница ]]*0.13)</f>
        <v>26622</v>
      </c>
      <c r="K28" s="21"/>
    </row>
    <row r="29" spans="1:11">
      <c r="A29" s="17" t="s">
        <v>100</v>
      </c>
      <c r="B29" s="1" t="s">
        <v>0</v>
      </c>
      <c r="C29" s="1" t="s">
        <v>1</v>
      </c>
      <c r="D29" s="2" t="s">
        <v>99</v>
      </c>
      <c r="E29" s="1" t="s">
        <v>98</v>
      </c>
      <c r="F29" s="14">
        <v>35900</v>
      </c>
      <c r="G29" s="10"/>
      <c r="H29" s="14">
        <f>SUM(Таблица1[[#This Row],[Минимал. Цена роница ]]-Таблица1[[#This Row],[Минимал. Цена роница ]]*0.1)</f>
        <v>32310</v>
      </c>
      <c r="I29" s="21"/>
      <c r="J29" s="14">
        <f>SUM(Таблица1[[#This Row],[Минимал. Цена роница ]]-Таблица1[[#This Row],[Минимал. Цена роница ]]*0.13)</f>
        <v>31233</v>
      </c>
      <c r="K29" s="21"/>
    </row>
    <row r="30" spans="1:11">
      <c r="A30" s="17"/>
      <c r="B30" s="1" t="s">
        <v>0</v>
      </c>
      <c r="C30" s="1" t="s">
        <v>1</v>
      </c>
      <c r="D30" s="2" t="s">
        <v>96</v>
      </c>
      <c r="E30" s="1" t="s">
        <v>95</v>
      </c>
      <c r="F30" s="14">
        <v>17000</v>
      </c>
      <c r="G30" s="10"/>
      <c r="H30" s="14">
        <f>SUM(Таблица1[[#This Row],[Минимал. Цена роница ]]-Таблица1[[#This Row],[Минимал. Цена роница ]]*0.1)</f>
        <v>15300</v>
      </c>
      <c r="I30" s="21"/>
      <c r="J30" s="14">
        <f>SUM(Таблица1[[#This Row],[Минимал. Цена роница ]]-Таблица1[[#This Row],[Минимал. Цена роница ]]*0.13)</f>
        <v>14790</v>
      </c>
      <c r="K30" s="21"/>
    </row>
    <row r="31" spans="1:11">
      <c r="A31" s="17"/>
      <c r="B31" s="1"/>
      <c r="C31" s="1"/>
      <c r="D31" s="2"/>
      <c r="E31" s="1"/>
      <c r="G31" s="10"/>
      <c r="I31" s="21"/>
      <c r="K31" s="21"/>
    </row>
    <row r="32" spans="1:11">
      <c r="A32" s="17" t="s">
        <v>58</v>
      </c>
      <c r="B32" s="1" t="s">
        <v>0</v>
      </c>
      <c r="C32" s="1" t="s">
        <v>144</v>
      </c>
      <c r="D32" s="6" t="s">
        <v>60</v>
      </c>
      <c r="E32" s="1" t="s">
        <v>185</v>
      </c>
      <c r="F32" s="15">
        <v>19950</v>
      </c>
      <c r="G32" s="10"/>
      <c r="H32" s="14">
        <f>SUM(Таблица1[[#This Row],[Минимал. Цена роница ]]-Таблица1[[#This Row],[Минимал. Цена роница ]]*0.12)</f>
        <v>17556</v>
      </c>
      <c r="I32" s="21"/>
      <c r="J32" s="14">
        <f>SUM(Таблица1[[#This Row],[Минимал. Цена роница ]]-Таблица1[[#This Row],[Минимал. Цена роница ]]*0.19)</f>
        <v>16159.5</v>
      </c>
      <c r="K32" s="21"/>
    </row>
    <row r="33" spans="1:11">
      <c r="A33" s="17"/>
      <c r="B33" s="5"/>
      <c r="C33" s="5"/>
      <c r="D33" s="6"/>
      <c r="E33" s="5"/>
      <c r="F33" s="15"/>
      <c r="G33" s="10"/>
      <c r="I33" s="21"/>
      <c r="K33" s="21"/>
    </row>
    <row r="34" spans="1:11">
      <c r="A34" s="17" t="s">
        <v>100</v>
      </c>
      <c r="B34" s="1" t="s">
        <v>0</v>
      </c>
      <c r="C34" s="5" t="s">
        <v>143</v>
      </c>
      <c r="D34" s="6" t="s">
        <v>142</v>
      </c>
      <c r="E34" s="5" t="s">
        <v>183</v>
      </c>
      <c r="F34" s="15">
        <v>19900</v>
      </c>
      <c r="G34" s="10"/>
      <c r="H34" s="14">
        <f>SUM(Таблица1[[#This Row],[Минимал. Цена роница ]]-Таблица1[[#This Row],[Минимал. Цена роница ]]*0.11)</f>
        <v>17711</v>
      </c>
      <c r="I34" s="21"/>
      <c r="J34" s="14">
        <f>SUM(Таблица1[[#This Row],[Минимал. Цена роница ]]-Таблица1[[#This Row],[Минимал. Цена роница ]]*0.14)</f>
        <v>17114</v>
      </c>
      <c r="K34" s="21"/>
    </row>
    <row r="35" spans="1:11">
      <c r="A35" s="17"/>
      <c r="B35" s="5"/>
      <c r="C35" s="5"/>
      <c r="D35" s="6"/>
      <c r="E35" s="5"/>
      <c r="F35" s="15"/>
      <c r="G35" s="10"/>
      <c r="I35" s="21"/>
      <c r="K35" s="21"/>
    </row>
    <row r="36" spans="1:11">
      <c r="A36" s="17"/>
      <c r="B36" s="1" t="s">
        <v>0</v>
      </c>
      <c r="C36" s="5" t="s">
        <v>145</v>
      </c>
      <c r="D36" s="2" t="s">
        <v>67</v>
      </c>
      <c r="E36" s="5" t="s">
        <v>61</v>
      </c>
      <c r="F36" s="15">
        <v>52990</v>
      </c>
      <c r="G36" s="10"/>
      <c r="H36" s="14">
        <f>SUM(Таблица1[[#This Row],[Минимал. Цена роница ]]-Таблица1[[#This Row],[Минимал. Цена роница ]]*0.07)</f>
        <v>49280.7</v>
      </c>
      <c r="I36" s="21"/>
      <c r="J36" s="14">
        <f>SUM(Таблица1[[#This Row],[Минимал. Цена роница ]]-Таблица1[[#This Row],[Минимал. Цена роница ]]*0.1)</f>
        <v>47691</v>
      </c>
      <c r="K36" s="21"/>
    </row>
    <row r="37" spans="1:11">
      <c r="A37" s="17" t="s">
        <v>100</v>
      </c>
      <c r="B37" s="1" t="s">
        <v>0</v>
      </c>
      <c r="C37" s="5" t="s">
        <v>145</v>
      </c>
      <c r="D37" s="2" t="s">
        <v>68</v>
      </c>
      <c r="E37" s="5" t="s">
        <v>63</v>
      </c>
      <c r="F37" s="15">
        <v>75990</v>
      </c>
      <c r="G37" s="10"/>
      <c r="H37" s="14">
        <f>SUM(Таблица1[[#This Row],[Минимал. Цена роница ]]-Таблица1[[#This Row],[Минимал. Цена роница ]]*0.07)</f>
        <v>70670.7</v>
      </c>
      <c r="I37" s="21"/>
      <c r="J37" s="14">
        <f>SUM(Таблица1[[#This Row],[Минимал. Цена роница ]]-Таблица1[[#This Row],[Минимал. Цена роница ]]*0.1)</f>
        <v>68391</v>
      </c>
      <c r="K37" s="21"/>
    </row>
    <row r="38" spans="1:11">
      <c r="A38" s="17"/>
      <c r="B38" s="1" t="s">
        <v>0</v>
      </c>
      <c r="C38" s="5" t="s">
        <v>145</v>
      </c>
      <c r="D38" s="2" t="s">
        <v>69</v>
      </c>
      <c r="E38" s="5" t="s">
        <v>62</v>
      </c>
      <c r="F38" s="15">
        <v>79990</v>
      </c>
      <c r="G38" s="10"/>
      <c r="H38" s="14">
        <f>SUM(Таблица1[[#This Row],[Минимал. Цена роница ]]-Таблица1[[#This Row],[Минимал. Цена роница ]]*0.07)</f>
        <v>74390.7</v>
      </c>
      <c r="I38" s="21"/>
      <c r="J38" s="14">
        <f>SUM(Таблица1[[#This Row],[Минимал. Цена роница ]]-Таблица1[[#This Row],[Минимал. Цена роница ]]*0.1)</f>
        <v>71991</v>
      </c>
      <c r="K38" s="21"/>
    </row>
    <row r="39" spans="1:11">
      <c r="A39" s="17"/>
      <c r="B39" s="1" t="s">
        <v>0</v>
      </c>
      <c r="C39" s="5" t="s">
        <v>145</v>
      </c>
      <c r="D39" s="2" t="s">
        <v>190</v>
      </c>
      <c r="E39" s="5" t="s">
        <v>186</v>
      </c>
      <c r="F39" s="15">
        <v>99990</v>
      </c>
      <c r="G39" s="10"/>
      <c r="H39" s="14">
        <f>SUM(Таблица1[[#This Row],[Минимал. Цена роница ]]-Таблица1[[#This Row],[Минимал. Цена роница ]]*0.1)</f>
        <v>89991</v>
      </c>
      <c r="I39" s="21"/>
      <c r="J39" s="14">
        <f>SUM(Таблица1[[#This Row],[Минимал. Цена роница ]]-Таблица1[[#This Row],[Минимал. Цена роница ]]*0.1)</f>
        <v>89991</v>
      </c>
      <c r="K39" s="21"/>
    </row>
    <row r="40" spans="1:11">
      <c r="A40" s="17" t="s">
        <v>100</v>
      </c>
      <c r="B40" s="1" t="s">
        <v>0</v>
      </c>
      <c r="C40" s="5" t="s">
        <v>145</v>
      </c>
      <c r="D40" s="2" t="s">
        <v>71</v>
      </c>
      <c r="E40" s="5" t="s">
        <v>64</v>
      </c>
      <c r="F40" s="15">
        <v>119990</v>
      </c>
      <c r="G40" s="10"/>
      <c r="H40" s="14">
        <f>SUM(Таблица1[[#This Row],[Минимал. Цена роница ]]-Таблица1[[#This Row],[Минимал. Цена роница ]]*0.11)</f>
        <v>106791.1</v>
      </c>
      <c r="I40" s="21"/>
      <c r="J40" s="14">
        <f>SUM(Таблица1[[#This Row],[Минимал. Цена роница ]]-Таблица1[[#This Row],[Минимал. Цена роница ]]*0.11)</f>
        <v>106791.1</v>
      </c>
      <c r="K40" s="21"/>
    </row>
    <row r="41" spans="1:11">
      <c r="A41" s="17"/>
      <c r="B41" s="1" t="s">
        <v>0</v>
      </c>
      <c r="C41" s="5" t="s">
        <v>145</v>
      </c>
      <c r="D41" s="2" t="s">
        <v>72</v>
      </c>
      <c r="E41" s="5" t="s">
        <v>66</v>
      </c>
      <c r="F41" s="15">
        <v>126990</v>
      </c>
      <c r="G41" s="10"/>
      <c r="H41" s="14">
        <f>SUM(Таблица1[[#This Row],[Минимал. Цена роница ]]-Таблица1[[#This Row],[Минимал. Цена роница ]]*0.11)</f>
        <v>113021.1</v>
      </c>
      <c r="I41" s="21"/>
      <c r="J41" s="14">
        <f>SUM(Таблица1[[#This Row],[Минимал. Цена роница ]]-Таблица1[[#This Row],[Минимал. Цена роница ]]*0.11)</f>
        <v>113021.1</v>
      </c>
      <c r="K41" s="21"/>
    </row>
    <row r="42" spans="1:11">
      <c r="A42" s="17"/>
      <c r="B42" s="1" t="s">
        <v>0</v>
      </c>
      <c r="C42" s="5" t="s">
        <v>145</v>
      </c>
      <c r="D42" s="2" t="s">
        <v>70</v>
      </c>
      <c r="E42" s="5" t="s">
        <v>65</v>
      </c>
      <c r="F42" s="15">
        <v>165990</v>
      </c>
      <c r="G42" s="10"/>
      <c r="H42" s="14">
        <f>SUM(Таблица1[[#This Row],[Минимал. Цена роница ]]-Таблица1[[#This Row],[Минимал. Цена роница ]]*0.11)</f>
        <v>147731.1</v>
      </c>
      <c r="I42" s="21"/>
      <c r="J42" s="14">
        <f>SUM(Таблица1[[#This Row],[Минимал. Цена роница ]]-Таблица1[[#This Row],[Минимал. Цена роница ]]*0.11)</f>
        <v>147731.1</v>
      </c>
      <c r="K42" s="21"/>
    </row>
    <row r="43" spans="1:11">
      <c r="A43" s="17"/>
      <c r="B43" s="1"/>
      <c r="C43" s="5"/>
      <c r="D43" s="2"/>
      <c r="E43" s="5"/>
      <c r="F43" s="15"/>
      <c r="G43" s="10"/>
      <c r="I43" s="21"/>
      <c r="K43" s="21"/>
    </row>
    <row r="44" spans="1:11">
      <c r="A44" s="17"/>
      <c r="B44" s="1" t="s">
        <v>0</v>
      </c>
      <c r="C44" s="5" t="s">
        <v>74</v>
      </c>
      <c r="D44" s="2" t="s">
        <v>87</v>
      </c>
      <c r="E44" s="5" t="s">
        <v>75</v>
      </c>
      <c r="F44" s="15">
        <v>34000</v>
      </c>
      <c r="G44" s="10"/>
      <c r="H44" s="14">
        <f>SUM(Таблица1[[#This Row],[Минимал. Цена роница ]]-Таблица1[[#This Row],[Минимал. Цена роница ]]*0.15)</f>
        <v>28900</v>
      </c>
      <c r="I44" s="21"/>
      <c r="J44" s="14">
        <f>SUM(Таблица1[[#This Row],[Минимал. Цена роница ]]-Таблица1[[#This Row],[Минимал. Цена роница ]]*0.2)</f>
        <v>27200</v>
      </c>
      <c r="K44" s="21"/>
    </row>
    <row r="45" spans="1:11">
      <c r="A45" s="17"/>
      <c r="B45" s="1" t="s">
        <v>0</v>
      </c>
      <c r="C45" s="5" t="s">
        <v>74</v>
      </c>
      <c r="D45" s="2" t="s">
        <v>86</v>
      </c>
      <c r="E45" s="5" t="s">
        <v>76</v>
      </c>
      <c r="F45" s="15">
        <v>20000</v>
      </c>
      <c r="G45" s="10"/>
      <c r="H45" s="14">
        <f>SUM(Таблица1[[#This Row],[Минимал. Цена роница ]]-Таблица1[[#This Row],[Минимал. Цена роница ]]*0.15)</f>
        <v>17000</v>
      </c>
      <c r="I45" s="21"/>
      <c r="J45" s="14">
        <f>SUM(Таблица1[[#This Row],[Минимал. Цена роница ]]-Таблица1[[#This Row],[Минимал. Цена роница ]]*0.2)</f>
        <v>16000</v>
      </c>
      <c r="K45" s="21"/>
    </row>
    <row r="46" spans="1:11">
      <c r="A46" s="17"/>
      <c r="B46" s="1" t="s">
        <v>0</v>
      </c>
      <c r="C46" s="5" t="s">
        <v>74</v>
      </c>
      <c r="D46" s="2" t="s">
        <v>85</v>
      </c>
      <c r="E46" s="5" t="s">
        <v>77</v>
      </c>
      <c r="F46" s="15">
        <v>15000</v>
      </c>
      <c r="G46" s="10"/>
      <c r="H46" s="14">
        <f>SUM(Таблица1[[#This Row],[Минимал. Цена роница ]]-Таблица1[[#This Row],[Минимал. Цена роница ]]*0.15)</f>
        <v>12750</v>
      </c>
      <c r="I46" s="21"/>
      <c r="J46" s="14">
        <f>SUM(Таблица1[[#This Row],[Минимал. Цена роница ]]-Таблица1[[#This Row],[Минимал. Цена роница ]]*0.2)</f>
        <v>12000</v>
      </c>
      <c r="K46" s="21"/>
    </row>
    <row r="47" spans="1:11">
      <c r="A47" s="17"/>
      <c r="B47" s="1" t="s">
        <v>0</v>
      </c>
      <c r="C47" s="5" t="s">
        <v>74</v>
      </c>
      <c r="D47" s="2" t="s">
        <v>84</v>
      </c>
      <c r="E47" s="5" t="s">
        <v>78</v>
      </c>
      <c r="F47" s="15">
        <v>5000</v>
      </c>
      <c r="G47" s="10"/>
      <c r="H47" s="14">
        <f>SUM(Таблица1[[#This Row],[Минимал. Цена роница ]]-Таблица1[[#This Row],[Минимал. Цена роница ]]*0.15)</f>
        <v>4250</v>
      </c>
      <c r="I47" s="21"/>
      <c r="J47" s="14">
        <f>SUM(Таблица1[[#This Row],[Минимал. Цена роница ]]-Таблица1[[#This Row],[Минимал. Цена роница ]]*0.2)</f>
        <v>4000</v>
      </c>
      <c r="K47" s="21"/>
    </row>
    <row r="48" spans="1:11">
      <c r="A48" s="17"/>
      <c r="B48" s="1"/>
      <c r="C48" s="5"/>
      <c r="D48" s="2"/>
      <c r="E48" s="5"/>
      <c r="F48" s="15"/>
      <c r="G48" s="10"/>
      <c r="I48" s="21"/>
      <c r="K48" s="21"/>
    </row>
    <row r="49" spans="1:11">
      <c r="A49" s="17"/>
      <c r="B49" s="1" t="s">
        <v>0</v>
      </c>
      <c r="C49" s="5" t="s">
        <v>73</v>
      </c>
      <c r="D49" s="2" t="s">
        <v>88</v>
      </c>
      <c r="E49" s="5" t="s">
        <v>79</v>
      </c>
      <c r="F49" s="15">
        <v>39000</v>
      </c>
      <c r="G49" s="10"/>
      <c r="H49" s="14">
        <f>SUM(Таблица1[[#This Row],[Минимал. Цена роница ]]-Таблица1[[#This Row],[Минимал. Цена роница ]]*0.15)</f>
        <v>33150</v>
      </c>
      <c r="I49" s="21"/>
      <c r="J49" s="14">
        <f>SUM(Таблица1[[#This Row],[Минимал. Цена роница ]]-Таблица1[[#This Row],[Минимал. Цена роница ]]*0.2)</f>
        <v>31200</v>
      </c>
      <c r="K49" s="21"/>
    </row>
    <row r="50" spans="1:11">
      <c r="A50" s="17" t="s">
        <v>100</v>
      </c>
      <c r="B50" s="1" t="s">
        <v>0</v>
      </c>
      <c r="C50" s="5" t="s">
        <v>73</v>
      </c>
      <c r="D50" s="2" t="s">
        <v>89</v>
      </c>
      <c r="E50" s="5" t="s">
        <v>80</v>
      </c>
      <c r="F50" s="15">
        <v>84000</v>
      </c>
      <c r="G50" s="10"/>
      <c r="H50" s="14">
        <f>SUM(Таблица1[[#This Row],[Минимал. Цена роница ]]-Таблица1[[#This Row],[Минимал. Цена роница ]]*0.15)</f>
        <v>71400</v>
      </c>
      <c r="I50" s="21"/>
      <c r="J50" s="14">
        <f>SUM(Таблица1[[#This Row],[Минимал. Цена роница ]]-Таблица1[[#This Row],[Минимал. Цена роница ]]*0.2)</f>
        <v>67200</v>
      </c>
      <c r="K50" s="21"/>
    </row>
    <row r="51" spans="1:11">
      <c r="A51" s="17"/>
      <c r="B51" s="1" t="s">
        <v>0</v>
      </c>
      <c r="C51" s="5" t="s">
        <v>73</v>
      </c>
      <c r="D51" s="2" t="s">
        <v>202</v>
      </c>
      <c r="E51" s="5" t="s">
        <v>201</v>
      </c>
      <c r="F51" s="15">
        <v>77000</v>
      </c>
      <c r="G51" s="10"/>
      <c r="H51" s="14">
        <f>SUM(Таблица1[[#This Row],[Минимал. Цена роница ]]-Таблица1[[#This Row],[Минимал. Цена роница ]]*0.15)</f>
        <v>65450</v>
      </c>
      <c r="I51" s="21"/>
      <c r="J51" s="14">
        <f>SUM(Таблица1[[#This Row],[Минимал. Цена роница ]]-Таблица1[[#This Row],[Минимал. Цена роница ]]*0.2)</f>
        <v>61600</v>
      </c>
      <c r="K51" s="21"/>
    </row>
    <row r="52" spans="1:11">
      <c r="A52" s="17"/>
      <c r="B52" s="1" t="s">
        <v>0</v>
      </c>
      <c r="C52" s="5" t="s">
        <v>73</v>
      </c>
      <c r="D52" s="2" t="s">
        <v>90</v>
      </c>
      <c r="E52" s="5" t="s">
        <v>81</v>
      </c>
      <c r="F52" s="15">
        <v>120000</v>
      </c>
      <c r="G52" s="10"/>
      <c r="H52" s="14">
        <f>SUM(Таблица1[[#This Row],[Минимал. Цена роница ]]-Таблица1[[#This Row],[Минимал. Цена роница ]]*0.22)</f>
        <v>93600</v>
      </c>
      <c r="I52" s="21"/>
      <c r="J52" s="14">
        <f>SUM(Таблица1[[#This Row],[Минимал. Цена роница ]]-Таблица1[[#This Row],[Минимал. Цена роница ]]*0.22)</f>
        <v>93600</v>
      </c>
      <c r="K52" s="21"/>
    </row>
    <row r="53" spans="1:11">
      <c r="A53" s="17" t="s">
        <v>100</v>
      </c>
      <c r="B53" s="1" t="s">
        <v>0</v>
      </c>
      <c r="C53" s="5" t="s">
        <v>73</v>
      </c>
      <c r="D53" s="2" t="s">
        <v>91</v>
      </c>
      <c r="E53" s="5" t="s">
        <v>82</v>
      </c>
      <c r="F53" s="15">
        <v>111000</v>
      </c>
      <c r="G53" s="10"/>
      <c r="H53" s="14">
        <f>SUM(Таблица1[[#This Row],[Минимал. Цена роница ]]-Таблица1[[#This Row],[Минимал. Цена роница ]]*0.22)</f>
        <v>86580</v>
      </c>
      <c r="I53" s="21"/>
      <c r="J53" s="14">
        <f>SUM(Таблица1[[#This Row],[Минимал. Цена роница ]]-Таблица1[[#This Row],[Минимал. Цена роница ]]*0.22)</f>
        <v>86580</v>
      </c>
      <c r="K53" s="21"/>
    </row>
    <row r="54" spans="1:11">
      <c r="A54" s="17"/>
      <c r="B54" s="1" t="s">
        <v>0</v>
      </c>
      <c r="C54" s="5" t="s">
        <v>73</v>
      </c>
      <c r="D54" s="2" t="s">
        <v>92</v>
      </c>
      <c r="E54" s="5" t="s">
        <v>83</v>
      </c>
      <c r="F54" s="15">
        <v>145000</v>
      </c>
      <c r="G54" s="10"/>
      <c r="H54" s="14">
        <f>SUM(Таблица1[[#This Row],[Минимал. Цена роница ]]-Таблица1[[#This Row],[Минимал. Цена роница ]]*0.25)</f>
        <v>108750</v>
      </c>
      <c r="I54" s="21"/>
      <c r="J54" s="14">
        <f>SUM(Таблица1[[#This Row],[Минимал. Цена роница ]]-Таблица1[[#This Row],[Минимал. Цена роница ]]*0.25)</f>
        <v>108750</v>
      </c>
      <c r="K54" s="21"/>
    </row>
    <row r="55" spans="1:11">
      <c r="A55" s="17"/>
      <c r="B55" s="5"/>
      <c r="C55" s="5"/>
      <c r="D55" s="2"/>
      <c r="E55" s="5"/>
      <c r="F55" s="15"/>
      <c r="G55" s="10"/>
      <c r="I55" s="21"/>
      <c r="K55" s="21"/>
    </row>
    <row r="56" spans="1:11">
      <c r="A56" s="17"/>
      <c r="B56" s="1" t="s">
        <v>0</v>
      </c>
      <c r="C56" s="5" t="s">
        <v>73</v>
      </c>
      <c r="D56" s="2" t="s">
        <v>194</v>
      </c>
      <c r="E56" s="26" t="s">
        <v>203</v>
      </c>
      <c r="F56" s="15">
        <v>74000</v>
      </c>
      <c r="G56" s="10"/>
      <c r="H56" s="15">
        <f>SUM(Таблица1[[#This Row],[Минимал. Цена роница ]]-Таблица1[[#This Row],[Минимал. Цена роница ]]*0.15)</f>
        <v>62900</v>
      </c>
      <c r="I56" s="21"/>
      <c r="J56" s="15">
        <f>SUM(Таблица1[[#This Row],[Минимал. Цена роница ]]-Таблица1[[#This Row],[Минимал. Цена роница ]]*0.2)</f>
        <v>59200</v>
      </c>
      <c r="K56" s="21"/>
    </row>
    <row r="57" spans="1:11">
      <c r="A57" s="17"/>
      <c r="B57" s="1" t="s">
        <v>0</v>
      </c>
      <c r="C57" s="5" t="s">
        <v>73</v>
      </c>
      <c r="D57" s="2" t="s">
        <v>194</v>
      </c>
      <c r="E57" s="26" t="s">
        <v>191</v>
      </c>
      <c r="F57" s="15">
        <v>78000</v>
      </c>
      <c r="G57" s="10"/>
      <c r="H57" s="15">
        <f>SUM(Таблица1[[#This Row],[Минимал. Цена роница ]]-Таблица1[[#This Row],[Минимал. Цена роница ]]*0.15)</f>
        <v>66300</v>
      </c>
      <c r="I57" s="21"/>
      <c r="J57" s="15">
        <f>SUM(Таблица1[[#This Row],[Минимал. Цена роница ]]-Таблица1[[#This Row],[Минимал. Цена роница ]]*0.2)</f>
        <v>62400</v>
      </c>
      <c r="K57" s="21"/>
    </row>
    <row r="58" spans="1:11">
      <c r="A58" s="17"/>
      <c r="B58" s="1" t="s">
        <v>0</v>
      </c>
      <c r="C58" s="5" t="s">
        <v>73</v>
      </c>
      <c r="D58" s="2" t="s">
        <v>195</v>
      </c>
      <c r="E58" s="26" t="s">
        <v>192</v>
      </c>
      <c r="F58" s="15">
        <v>89000</v>
      </c>
      <c r="G58" s="10"/>
      <c r="H58" s="15">
        <f>SUM(Таблица1[[#This Row],[Минимал. Цена роница ]]-Таблица1[[#This Row],[Минимал. Цена роница ]]*0.15)</f>
        <v>75650</v>
      </c>
      <c r="I58" s="21"/>
      <c r="J58" s="15">
        <f>SUM(Таблица1[[#This Row],[Минимал. Цена роница ]]-Таблица1[[#This Row],[Минимал. Цена роница ]]*0.2)</f>
        <v>71200</v>
      </c>
      <c r="K58" s="21"/>
    </row>
    <row r="59" spans="1:11">
      <c r="A59" s="17"/>
      <c r="B59" s="1" t="s">
        <v>0</v>
      </c>
      <c r="C59" s="5" t="s">
        <v>73</v>
      </c>
      <c r="D59" s="2" t="s">
        <v>196</v>
      </c>
      <c r="E59" s="26" t="s">
        <v>193</v>
      </c>
      <c r="F59" s="15">
        <v>204000</v>
      </c>
      <c r="G59" s="10"/>
      <c r="H59" s="15">
        <f>SUM(Таблица1[[#This Row],[Минимал. Цена роница ]]-Таблица1[[#This Row],[Минимал. Цена роница ]]*0.25)</f>
        <v>153000</v>
      </c>
      <c r="I59" s="21"/>
      <c r="J59" s="15">
        <f>SUM(Таблица1[[#This Row],[Минимал. Цена роница ]]-Таблица1[[#This Row],[Минимал. Цена роница ]]*0.25)</f>
        <v>153000</v>
      </c>
      <c r="K59" s="21"/>
    </row>
    <row r="60" spans="1:11">
      <c r="A60" s="17"/>
      <c r="B60" s="5"/>
      <c r="C60" s="5"/>
      <c r="D60" s="2"/>
      <c r="E60" s="5"/>
      <c r="F60" s="15"/>
      <c r="G60" s="10"/>
      <c r="H60" s="15"/>
      <c r="I60" s="21"/>
      <c r="J60" s="15"/>
      <c r="K60" s="21"/>
    </row>
    <row r="61" spans="1:11">
      <c r="A61" s="17" t="s">
        <v>58</v>
      </c>
      <c r="B61" s="1" t="s">
        <v>0</v>
      </c>
      <c r="C61" s="5" t="s">
        <v>73</v>
      </c>
      <c r="D61" s="2" t="s">
        <v>116</v>
      </c>
      <c r="E61" s="5" t="s">
        <v>102</v>
      </c>
      <c r="F61" s="15">
        <v>49000</v>
      </c>
      <c r="G61" s="10"/>
      <c r="H61" s="14">
        <f>SUM(Таблица1[[#This Row],[Минимал. Цена роница ]]-Таблица1[[#This Row],[Минимал. Цена роница ]]*0.15)</f>
        <v>41650</v>
      </c>
      <c r="I61" s="21"/>
      <c r="J61" s="14">
        <f>SUM(Таблица1[[#This Row],[Минимал. Цена роница ]]-Таблица1[[#This Row],[Минимал. Цена роница ]]*0.15)</f>
        <v>41650</v>
      </c>
      <c r="K61" s="21"/>
    </row>
    <row r="62" spans="1:11">
      <c r="A62" s="17"/>
      <c r="B62" s="1" t="s">
        <v>0</v>
      </c>
      <c r="C62" s="5" t="s">
        <v>73</v>
      </c>
      <c r="D62" s="2" t="s">
        <v>117</v>
      </c>
      <c r="E62" s="5" t="s">
        <v>103</v>
      </c>
      <c r="F62" s="15">
        <v>62000</v>
      </c>
      <c r="G62" s="10"/>
      <c r="H62" s="14">
        <f>SUM(Таблица1[[#This Row],[Минимал. Цена роница ]]-Таблица1[[#This Row],[Минимал. Цена роница ]]*0.15)</f>
        <v>52700</v>
      </c>
      <c r="I62" s="21"/>
      <c r="J62" s="14">
        <f>SUM(Таблица1[[#This Row],[Минимал. Цена роница ]]-Таблица1[[#This Row],[Минимал. Цена роница ]]*0.15)</f>
        <v>52700</v>
      </c>
      <c r="K62" s="21"/>
    </row>
    <row r="63" spans="1:11">
      <c r="A63" s="17"/>
      <c r="B63" s="1" t="s">
        <v>0</v>
      </c>
      <c r="C63" s="5" t="s">
        <v>73</v>
      </c>
      <c r="D63" s="2" t="s">
        <v>118</v>
      </c>
      <c r="E63" s="5" t="s">
        <v>104</v>
      </c>
      <c r="F63" s="15">
        <v>75000</v>
      </c>
      <c r="G63" s="10"/>
      <c r="H63" s="14">
        <f>SUM(Таблица1[[#This Row],[Минимал. Цена роница ]]-Таблица1[[#This Row],[Минимал. Цена роница ]]*0.15)</f>
        <v>63750</v>
      </c>
      <c r="I63" s="21"/>
      <c r="J63" s="14">
        <f>SUM(Таблица1[[#This Row],[Минимал. Цена роница ]]-Таблица1[[#This Row],[Минимал. Цена роница ]]*0.15)</f>
        <v>63750</v>
      </c>
      <c r="K63" s="21"/>
    </row>
    <row r="64" spans="1:11">
      <c r="A64" s="17"/>
      <c r="B64" s="1" t="s">
        <v>0</v>
      </c>
      <c r="C64" s="5" t="s">
        <v>73</v>
      </c>
      <c r="D64" s="2" t="s">
        <v>119</v>
      </c>
      <c r="E64" s="5" t="s">
        <v>105</v>
      </c>
      <c r="F64" s="15">
        <v>98000</v>
      </c>
      <c r="G64" s="10"/>
      <c r="H64" s="14">
        <f>SUM(Таблица1[[#This Row],[Минимал. Цена роница ]]-Таблица1[[#This Row],[Минимал. Цена роница ]]*0.15)</f>
        <v>83300</v>
      </c>
      <c r="I64" s="21"/>
      <c r="J64" s="14">
        <f>SUM(Таблица1[[#This Row],[Минимал. Цена роница ]]-Таблица1[[#This Row],[Минимал. Цена роница ]]*0.15)</f>
        <v>83300</v>
      </c>
      <c r="K64" s="21"/>
    </row>
    <row r="65" spans="1:11">
      <c r="A65" s="17"/>
      <c r="B65" s="1" t="s">
        <v>0</v>
      </c>
      <c r="C65" s="5" t="s">
        <v>73</v>
      </c>
      <c r="D65" s="2" t="s">
        <v>120</v>
      </c>
      <c r="E65" s="5" t="s">
        <v>106</v>
      </c>
      <c r="F65" s="15">
        <v>126000</v>
      </c>
      <c r="G65" s="10"/>
      <c r="H65" s="14">
        <f>SUM(Таблица1[[#This Row],[Минимал. Цена роница ]]-Таблица1[[#This Row],[Минимал. Цена роница ]]*0.15)</f>
        <v>107100</v>
      </c>
      <c r="I65" s="21"/>
      <c r="J65" s="14">
        <f>SUM(Таблица1[[#This Row],[Минимал. Цена роница ]]-Таблица1[[#This Row],[Минимал. Цена роница ]]*0.15)</f>
        <v>107100</v>
      </c>
      <c r="K65" s="21"/>
    </row>
    <row r="66" spans="1:11">
      <c r="A66" s="17"/>
      <c r="B66" s="1" t="s">
        <v>0</v>
      </c>
      <c r="C66" s="5" t="s">
        <v>73</v>
      </c>
      <c r="D66" s="2" t="s">
        <v>121</v>
      </c>
      <c r="E66" s="5" t="s">
        <v>107</v>
      </c>
      <c r="F66" s="15">
        <v>68000</v>
      </c>
      <c r="G66" s="10"/>
      <c r="H66" s="14">
        <f>SUM(Таблица1[[#This Row],[Минимал. Цена роница ]]-Таблица1[[#This Row],[Минимал. Цена роница ]]*0.15)</f>
        <v>57800</v>
      </c>
      <c r="I66" s="21"/>
      <c r="J66" s="14">
        <f>SUM(Таблица1[[#This Row],[Минимал. Цена роница ]]-Таблица1[[#This Row],[Минимал. Цена роница ]]*0.15)</f>
        <v>57800</v>
      </c>
      <c r="K66" s="21"/>
    </row>
    <row r="67" spans="1:11">
      <c r="A67" s="17" t="s">
        <v>100</v>
      </c>
      <c r="B67" s="1" t="s">
        <v>0</v>
      </c>
      <c r="C67" s="5" t="s">
        <v>73</v>
      </c>
      <c r="D67" s="2" t="s">
        <v>122</v>
      </c>
      <c r="E67" s="5" t="s">
        <v>108</v>
      </c>
      <c r="F67" s="15">
        <v>122000</v>
      </c>
      <c r="G67" s="10"/>
      <c r="H67" s="14">
        <f>SUM(Таблица1[[#This Row],[Минимал. Цена роница ]]-Таблица1[[#This Row],[Минимал. Цена роница ]]*0.15)</f>
        <v>103700</v>
      </c>
      <c r="I67" s="21"/>
      <c r="J67" s="14">
        <f>SUM(Таблица1[[#This Row],[Минимал. Цена роница ]]-Таблица1[[#This Row],[Минимал. Цена роница ]]*0.15)</f>
        <v>103700</v>
      </c>
      <c r="K67" s="21"/>
    </row>
    <row r="68" spans="1:11">
      <c r="A68" s="17" t="s">
        <v>100</v>
      </c>
      <c r="B68" s="1" t="s">
        <v>0</v>
      </c>
      <c r="C68" s="5" t="s">
        <v>73</v>
      </c>
      <c r="D68" s="2" t="s">
        <v>123</v>
      </c>
      <c r="E68" s="5" t="s">
        <v>109</v>
      </c>
      <c r="F68" s="15">
        <v>164000</v>
      </c>
      <c r="G68" s="10"/>
      <c r="H68" s="14">
        <f>SUM(Таблица1[[#This Row],[Минимал. Цена роница ]]-Таблица1[[#This Row],[Минимал. Цена роница ]]*0.2)</f>
        <v>131200</v>
      </c>
      <c r="I68" s="21"/>
      <c r="J68" s="14">
        <f>SUM(Таблица1[[#This Row],[Минимал. Цена роница ]]-Таблица1[[#This Row],[Минимал. Цена роница ]]*0.2)</f>
        <v>131200</v>
      </c>
      <c r="K68" s="21"/>
    </row>
    <row r="69" spans="1:11">
      <c r="A69" s="17"/>
      <c r="B69" s="1" t="s">
        <v>0</v>
      </c>
      <c r="C69" s="5" t="s">
        <v>73</v>
      </c>
      <c r="D69" s="2" t="s">
        <v>124</v>
      </c>
      <c r="E69" s="5" t="s">
        <v>110</v>
      </c>
      <c r="F69" s="15">
        <v>176000</v>
      </c>
      <c r="G69" s="10"/>
      <c r="H69" s="14">
        <f>SUM(Таблица1[[#This Row],[Минимал. Цена роница ]]-Таблица1[[#This Row],[Минимал. Цена роница ]]*0.15)</f>
        <v>149600</v>
      </c>
      <c r="I69" s="21"/>
      <c r="J69" s="14">
        <f>SUM(Таблица1[[#This Row],[Минимал. Цена роница ]]-Таблица1[[#This Row],[Минимал. Цена роница ]]*0.15)</f>
        <v>149600</v>
      </c>
      <c r="K69" s="21"/>
    </row>
    <row r="70" spans="1:11">
      <c r="A70" s="17"/>
      <c r="B70" s="1" t="s">
        <v>0</v>
      </c>
      <c r="C70" s="5" t="s">
        <v>73</v>
      </c>
      <c r="D70" s="2" t="s">
        <v>125</v>
      </c>
      <c r="E70" s="5" t="s">
        <v>111</v>
      </c>
      <c r="F70" s="15">
        <v>187000</v>
      </c>
      <c r="G70" s="10"/>
      <c r="H70" s="14">
        <f>SUM(Таблица1[[#This Row],[Минимал. Цена роница ]]-Таблица1[[#This Row],[Минимал. Цена роница ]]*0.2)</f>
        <v>149600</v>
      </c>
      <c r="I70" s="21"/>
      <c r="J70" s="14">
        <f>SUM(Таблица1[[#This Row],[Минимал. Цена роница ]]-Таблица1[[#This Row],[Минимал. Цена роница ]]*0.2)</f>
        <v>149600</v>
      </c>
      <c r="K70" s="21"/>
    </row>
    <row r="71" spans="1:11">
      <c r="A71" s="17"/>
      <c r="B71" s="1" t="s">
        <v>0</v>
      </c>
      <c r="C71" s="5" t="s">
        <v>73</v>
      </c>
      <c r="D71" s="2" t="s">
        <v>126</v>
      </c>
      <c r="E71" s="5" t="s">
        <v>112</v>
      </c>
      <c r="F71" s="15">
        <v>204000</v>
      </c>
      <c r="G71" s="10"/>
      <c r="H71" s="14">
        <f>SUM(Таблица1[[#This Row],[Минимал. Цена роница ]]-Таблица1[[#This Row],[Минимал. Цена роница ]]*0.15)</f>
        <v>173400</v>
      </c>
      <c r="I71" s="21"/>
      <c r="J71" s="14">
        <f>SUM(Таблица1[[#This Row],[Минимал. Цена роница ]]-Таблица1[[#This Row],[Минимал. Цена роница ]]*0.15)</f>
        <v>173400</v>
      </c>
      <c r="K71" s="21"/>
    </row>
    <row r="72" spans="1:11">
      <c r="A72" s="17" t="s">
        <v>100</v>
      </c>
      <c r="B72" s="1" t="s">
        <v>0</v>
      </c>
      <c r="C72" s="5" t="s">
        <v>73</v>
      </c>
      <c r="D72" s="2" t="s">
        <v>127</v>
      </c>
      <c r="E72" s="5" t="s">
        <v>114</v>
      </c>
      <c r="F72" s="15">
        <v>199000</v>
      </c>
      <c r="G72" s="10"/>
      <c r="H72" s="14">
        <f>SUM(Таблица1[[#This Row],[Минимал. Цена роница ]]-Таблица1[[#This Row],[Минимал. Цена роница ]]*0.15)</f>
        <v>169150</v>
      </c>
      <c r="I72" s="21"/>
      <c r="J72" s="14">
        <f>SUM(Таблица1[[#This Row],[Минимал. Цена роница ]]-Таблица1[[#This Row],[Минимал. Цена роница ]]*0.15)</f>
        <v>169150</v>
      </c>
      <c r="K72" s="21"/>
    </row>
    <row r="73" spans="1:11">
      <c r="A73" s="17"/>
      <c r="B73" s="1" t="s">
        <v>0</v>
      </c>
      <c r="C73" s="5" t="s">
        <v>73</v>
      </c>
      <c r="D73" s="2" t="s">
        <v>128</v>
      </c>
      <c r="E73" s="5" t="s">
        <v>113</v>
      </c>
      <c r="F73" s="15">
        <v>440000</v>
      </c>
      <c r="G73" s="10"/>
      <c r="H73" s="14">
        <f>SUM(Таблица1[[#This Row],[Минимал. Цена роница ]]-Таблица1[[#This Row],[Минимал. Цена роница ]]*0.2)</f>
        <v>352000</v>
      </c>
      <c r="I73" s="21"/>
      <c r="J73" s="14">
        <f>SUM(Таблица1[[#This Row],[Минимал. Цена роница ]]-Таблица1[[#This Row],[Минимал. Цена роница ]]*0.2)</f>
        <v>352000</v>
      </c>
      <c r="K73" s="21"/>
    </row>
    <row r="74" spans="1:11">
      <c r="A74" s="17"/>
      <c r="B74" s="1" t="s">
        <v>0</v>
      </c>
      <c r="C74" s="5" t="s">
        <v>73</v>
      </c>
      <c r="D74" s="2" t="s">
        <v>129</v>
      </c>
      <c r="E74" s="5" t="s">
        <v>115</v>
      </c>
      <c r="F74" s="15">
        <v>618000</v>
      </c>
      <c r="G74" s="10"/>
      <c r="H74" s="14">
        <f>SUM(Таблица1[[#This Row],[Минимал. Цена роница ]]-Таблица1[[#This Row],[Минимал. Цена роница ]]*0.15)</f>
        <v>525300</v>
      </c>
      <c r="I74" s="21"/>
      <c r="J74" s="14">
        <f>SUM(Таблица1[[#This Row],[Минимал. Цена роница ]]-Таблица1[[#This Row],[Минимал. Цена роница ]]*0.15)</f>
        <v>525300</v>
      </c>
      <c r="K74" s="21"/>
    </row>
    <row r="75" spans="1:11">
      <c r="A75" s="17"/>
      <c r="B75" s="5"/>
      <c r="C75" s="5"/>
      <c r="D75" s="2"/>
      <c r="E75" s="5"/>
      <c r="F75" s="15"/>
      <c r="G75" s="10"/>
      <c r="I75" s="21"/>
      <c r="K75" s="21"/>
    </row>
    <row r="76" spans="1:11">
      <c r="A76" s="17" t="s">
        <v>100</v>
      </c>
      <c r="B76" s="1" t="s">
        <v>0</v>
      </c>
      <c r="C76" s="5" t="s">
        <v>141</v>
      </c>
      <c r="D76" s="2" t="s">
        <v>146</v>
      </c>
      <c r="E76" s="5" t="s">
        <v>182</v>
      </c>
      <c r="F76" s="15">
        <v>290000</v>
      </c>
      <c r="G76" s="10"/>
      <c r="H76" s="14">
        <f>SUM(Таблица1[[#This Row],[Минимал. Цена роница ]]-Таблица1[[#This Row],[Минимал. Цена роница ]]*0.08)</f>
        <v>266800</v>
      </c>
      <c r="I76" s="21"/>
      <c r="J76" s="14">
        <f>SUM(Таблица1[[#This Row],[Минимал. Цена роница ]]-Таблица1[[#This Row],[Минимал. Цена роница ]]*0.08)</f>
        <v>266800</v>
      </c>
      <c r="K76" s="21"/>
    </row>
    <row r="77" spans="1:11">
      <c r="A77" s="17"/>
      <c r="B77" s="1" t="s">
        <v>0</v>
      </c>
      <c r="C77" s="5" t="s">
        <v>141</v>
      </c>
      <c r="D77" s="2" t="s">
        <v>148</v>
      </c>
      <c r="E77" s="5" t="s">
        <v>147</v>
      </c>
      <c r="F77" s="15">
        <v>395000</v>
      </c>
      <c r="G77" s="10"/>
      <c r="H77" s="14">
        <f>SUM(Таблица1[[#This Row],[Минимал. Цена роница ]]-Таблица1[[#This Row],[Минимал. Цена роница ]]*0.06)</f>
        <v>371300</v>
      </c>
      <c r="I77" s="21"/>
      <c r="J77" s="14">
        <f>SUM(Таблица1[[#This Row],[Минимал. Цена роница ]]-Таблица1[[#This Row],[Минимал. Цена роница ]]*0.06)</f>
        <v>371300</v>
      </c>
      <c r="K77" s="21"/>
    </row>
    <row r="78" spans="1:11">
      <c r="A78" s="17"/>
      <c r="B78" s="1" t="s">
        <v>0</v>
      </c>
      <c r="C78" s="5" t="s">
        <v>141</v>
      </c>
      <c r="D78" s="2" t="s">
        <v>150</v>
      </c>
      <c r="E78" s="5" t="s">
        <v>149</v>
      </c>
      <c r="F78" s="15">
        <v>45000</v>
      </c>
      <c r="G78" s="10"/>
      <c r="H78" s="14">
        <f>SUM(Таблица1[[#This Row],[Минимал. Цена роница ]]-Таблица1[[#This Row],[Минимал. Цена роница ]]*0.15)</f>
        <v>38250</v>
      </c>
      <c r="I78" s="21"/>
      <c r="J78" s="14">
        <f>SUM(Таблица1[[#This Row],[Минимал. Цена роница ]]-Таблица1[[#This Row],[Минимал. Цена роница ]]*0.25)</f>
        <v>33750</v>
      </c>
      <c r="K78" s="21"/>
    </row>
    <row r="79" spans="1:11">
      <c r="A79" s="17"/>
      <c r="B79" s="5"/>
      <c r="C79" s="5"/>
      <c r="D79" s="2"/>
      <c r="E79" s="5"/>
      <c r="F79" s="15"/>
      <c r="G79" s="10"/>
      <c r="I79" s="21"/>
      <c r="K79" s="21"/>
    </row>
    <row r="80" spans="1:11">
      <c r="A80" s="17" t="s">
        <v>100</v>
      </c>
      <c r="B80" s="1" t="s">
        <v>0</v>
      </c>
      <c r="C80" s="5" t="s">
        <v>151</v>
      </c>
      <c r="D80" s="2" t="s">
        <v>153</v>
      </c>
      <c r="E80" s="5" t="s">
        <v>152</v>
      </c>
      <c r="F80" s="15">
        <v>180000</v>
      </c>
      <c r="G80" s="10"/>
      <c r="H80" s="14">
        <f>SUM(Таблица1[[#This Row],[Минимал. Цена роница ]]-Таблица1[[#This Row],[Минимал. Цена роница ]]*0.1)</f>
        <v>162000</v>
      </c>
      <c r="I80" s="21"/>
      <c r="J80" s="14">
        <f>SUM(Таблица1[[#This Row],[Минимал. Цена роница ]]-Таблица1[[#This Row],[Минимал. Цена роница ]]*0.1)</f>
        <v>162000</v>
      </c>
      <c r="K80" s="21"/>
    </row>
    <row r="81" spans="1:11">
      <c r="A81" s="17"/>
      <c r="B81" s="1" t="s">
        <v>0</v>
      </c>
      <c r="C81" s="5" t="s">
        <v>151</v>
      </c>
      <c r="D81" s="2" t="s">
        <v>154</v>
      </c>
      <c r="E81" s="5" t="s">
        <v>155</v>
      </c>
      <c r="F81" s="15">
        <v>265000</v>
      </c>
      <c r="G81" s="10"/>
      <c r="H81" s="14">
        <f>SUM(Таблица1[[#This Row],[Минимал. Цена роница ]]-Таблица1[[#This Row],[Минимал. Цена роница ]]*0.1)</f>
        <v>238500</v>
      </c>
      <c r="I81" s="21"/>
      <c r="J81" s="14">
        <f>SUM(Таблица1[[#This Row],[Минимал. Цена роница ]]-Таблица1[[#This Row],[Минимал. Цена роница ]]*0.1)</f>
        <v>238500</v>
      </c>
      <c r="K81" s="21"/>
    </row>
    <row r="82" spans="1:11">
      <c r="A82" s="17"/>
      <c r="B82" s="1" t="s">
        <v>0</v>
      </c>
      <c r="C82" s="5" t="s">
        <v>151</v>
      </c>
      <c r="D82" s="2" t="s">
        <v>189</v>
      </c>
      <c r="E82" s="5" t="s">
        <v>188</v>
      </c>
      <c r="F82" s="15">
        <v>306000</v>
      </c>
      <c r="G82" s="10"/>
      <c r="H82" s="14">
        <f>SUM(Таблица1[[#This Row],[Минимал. Цена роница ]]-Таблица1[[#This Row],[Минимал. Цена роница ]]*0.1)</f>
        <v>275400</v>
      </c>
      <c r="I82" s="21"/>
      <c r="J82" s="14">
        <f>SUM(Таблица1[[#This Row],[Минимал. Цена роница ]]-Таблица1[[#This Row],[Минимал. Цена роница ]]*0.1)</f>
        <v>275400</v>
      </c>
      <c r="K82" s="21"/>
    </row>
    <row r="83" spans="1:11">
      <c r="A83" s="17"/>
      <c r="B83" s="1" t="s">
        <v>0</v>
      </c>
      <c r="C83" s="5" t="s">
        <v>151</v>
      </c>
      <c r="D83" s="2" t="s">
        <v>162</v>
      </c>
      <c r="E83" s="5" t="s">
        <v>161</v>
      </c>
      <c r="F83" s="15">
        <v>39900</v>
      </c>
      <c r="G83" s="10"/>
      <c r="H83" s="14">
        <f>SUM(Таблица1[[#This Row],[Минимал. Цена роница ]]-Таблица1[[#This Row],[Минимал. Цена роница ]]*0.1)</f>
        <v>35910</v>
      </c>
      <c r="I83" s="21"/>
      <c r="J83" s="14">
        <f>SUM(Таблица1[[#This Row],[Минимал. Цена роница ]]-Таблица1[[#This Row],[Минимал. Цена роница ]]*0.15)</f>
        <v>33915</v>
      </c>
      <c r="K83" s="21"/>
    </row>
    <row r="84" spans="1:11">
      <c r="A84" s="17"/>
      <c r="B84" s="5"/>
      <c r="C84" s="5"/>
      <c r="D84" s="2"/>
      <c r="E84" s="5"/>
      <c r="F84" s="15"/>
      <c r="G84" s="10"/>
      <c r="I84" s="21"/>
      <c r="K84" s="21"/>
    </row>
    <row r="85" spans="1:11">
      <c r="A85" s="17"/>
      <c r="B85" s="1" t="s">
        <v>0</v>
      </c>
      <c r="C85" s="1" t="s">
        <v>17</v>
      </c>
      <c r="D85" s="2" t="s">
        <v>33</v>
      </c>
      <c r="E85" s="5" t="s">
        <v>19</v>
      </c>
      <c r="F85" s="14">
        <v>4500</v>
      </c>
      <c r="G85" s="10"/>
      <c r="H85" s="14">
        <f>SUM(Таблица1[[#This Row],[Минимал. Цена роница ]]-Таблица1[[#This Row],[Минимал. Цена роница ]]*0.09)</f>
        <v>4095</v>
      </c>
      <c r="I85" s="21"/>
      <c r="J85" s="14">
        <f>SUM(Таблица1[[#This Row],[Минимал. Цена роница ]]-Таблица1[[#This Row],[Минимал. Цена роница ]]*0.12)</f>
        <v>3960</v>
      </c>
      <c r="K85" s="21"/>
    </row>
    <row r="86" spans="1:11">
      <c r="A86" s="17" t="s">
        <v>100</v>
      </c>
      <c r="B86" s="1" t="s">
        <v>0</v>
      </c>
      <c r="C86" s="1" t="s">
        <v>17</v>
      </c>
      <c r="D86" s="3" t="s">
        <v>41</v>
      </c>
      <c r="E86" s="5" t="s">
        <v>22</v>
      </c>
      <c r="F86" s="14">
        <v>6700</v>
      </c>
      <c r="G86" s="10"/>
      <c r="H86" s="14">
        <f>SUM(Таблица1[[#This Row],[Минимал. Цена роница ]]-Таблица1[[#This Row],[Минимал. Цена роница ]]*0.09)</f>
        <v>6097</v>
      </c>
      <c r="I86" s="21"/>
      <c r="J86" s="14">
        <f>SUM(Таблица1[[#This Row],[Минимал. Цена роница ]]-Таблица1[[#This Row],[Минимал. Цена роница ]]*0.12)</f>
        <v>5896</v>
      </c>
      <c r="K86" s="21"/>
    </row>
    <row r="87" spans="1:11">
      <c r="A87" s="17" t="s">
        <v>100</v>
      </c>
      <c r="B87" s="1" t="s">
        <v>0</v>
      </c>
      <c r="C87" s="1" t="s">
        <v>17</v>
      </c>
      <c r="D87" s="2" t="s">
        <v>34</v>
      </c>
      <c r="E87" s="5" t="s">
        <v>21</v>
      </c>
      <c r="F87" s="14">
        <v>7100</v>
      </c>
      <c r="G87" s="10"/>
      <c r="H87" s="14">
        <f>SUM(Таблица1[[#This Row],[Минимал. Цена роница ]]-Таблица1[[#This Row],[Минимал. Цена роница ]]*0.09)</f>
        <v>6461</v>
      </c>
      <c r="I87" s="21"/>
      <c r="J87" s="14">
        <f>SUM(Таблица1[[#This Row],[Минимал. Цена роница ]]-Таблица1[[#This Row],[Минимал. Цена роница ]]*0.12)</f>
        <v>6248</v>
      </c>
      <c r="K87" s="21"/>
    </row>
    <row r="88" spans="1:11">
      <c r="A88" s="17"/>
      <c r="B88" s="1" t="s">
        <v>0</v>
      </c>
      <c r="C88" s="1" t="s">
        <v>17</v>
      </c>
      <c r="D88" s="2" t="s">
        <v>168</v>
      </c>
      <c r="E88" s="5" t="s">
        <v>171</v>
      </c>
      <c r="F88" s="15">
        <v>8300</v>
      </c>
      <c r="G88" s="10"/>
      <c r="H88" s="14">
        <f>SUM(Таблица1[[#This Row],[Минимал. Цена роница ]]-Таблица1[[#This Row],[Минимал. Цена роница ]]*0.09)</f>
        <v>7553</v>
      </c>
      <c r="I88" s="21"/>
      <c r="J88" s="14">
        <f>SUM(Таблица1[[#This Row],[Минимал. Цена роница ]]-Таблица1[[#This Row],[Минимал. Цена роница ]]*0.12)</f>
        <v>7304</v>
      </c>
      <c r="K88" s="21"/>
    </row>
    <row r="89" spans="1:11">
      <c r="A89" s="17" t="s">
        <v>100</v>
      </c>
      <c r="B89" s="1" t="s">
        <v>0</v>
      </c>
      <c r="C89" s="1" t="s">
        <v>17</v>
      </c>
      <c r="D89" s="2" t="s">
        <v>166</v>
      </c>
      <c r="E89" s="5" t="s">
        <v>165</v>
      </c>
      <c r="F89" s="15">
        <v>7950</v>
      </c>
      <c r="G89" s="10"/>
      <c r="H89" s="14">
        <f>SUM(Таблица1[[#This Row],[Минимал. Цена роница ]]-Таблица1[[#This Row],[Минимал. Цена роница ]]*0.09)</f>
        <v>7234.5</v>
      </c>
      <c r="I89" s="21"/>
      <c r="J89" s="14">
        <f>SUM(Таблица1[[#This Row],[Минимал. Цена роница ]]-Таблица1[[#This Row],[Минимал. Цена роница ]]*0.12)</f>
        <v>6996</v>
      </c>
      <c r="K89" s="21"/>
    </row>
    <row r="90" spans="1:11">
      <c r="A90" s="17"/>
      <c r="B90" s="1" t="s">
        <v>0</v>
      </c>
      <c r="C90" s="1" t="s">
        <v>17</v>
      </c>
      <c r="D90" s="2" t="s">
        <v>43</v>
      </c>
      <c r="E90" s="5" t="s">
        <v>176</v>
      </c>
      <c r="F90" s="14">
        <v>4700</v>
      </c>
      <c r="G90" s="10"/>
      <c r="H90" s="14">
        <f>SUM(Таблица1[[#This Row],[Минимал. Цена роница ]]-Таблица1[[#This Row],[Минимал. Цена роница ]]*0.09)</f>
        <v>4277</v>
      </c>
      <c r="I90" s="21"/>
      <c r="J90" s="14">
        <f>SUM(Таблица1[[#This Row],[Минимал. Цена роница ]]-Таблица1[[#This Row],[Минимал. Цена роница ]]*0.12)</f>
        <v>4136</v>
      </c>
      <c r="K90" s="21"/>
    </row>
    <row r="91" spans="1:11">
      <c r="A91" s="17" t="s">
        <v>100</v>
      </c>
      <c r="B91" s="1" t="s">
        <v>0</v>
      </c>
      <c r="C91" s="1" t="s">
        <v>17</v>
      </c>
      <c r="D91" s="3" t="s">
        <v>45</v>
      </c>
      <c r="E91" s="5" t="s">
        <v>180</v>
      </c>
      <c r="F91" s="14">
        <v>7200</v>
      </c>
      <c r="G91" s="10"/>
      <c r="H91" s="14">
        <f>SUM(Таблица1[[#This Row],[Минимал. Цена роница ]]-Таблица1[[#This Row],[Минимал. Цена роница ]]*0.09)</f>
        <v>6552</v>
      </c>
      <c r="I91" s="21"/>
      <c r="J91" s="14">
        <f>SUM(Таблица1[[#This Row],[Минимал. Цена роница ]]-Таблица1[[#This Row],[Минимал. Цена роница ]]*0.12)</f>
        <v>6336</v>
      </c>
      <c r="K91" s="21"/>
    </row>
    <row r="92" spans="1:11">
      <c r="A92" s="17"/>
      <c r="B92" s="1" t="s">
        <v>0</v>
      </c>
      <c r="C92" s="1" t="s">
        <v>17</v>
      </c>
      <c r="D92" s="2" t="s">
        <v>35</v>
      </c>
      <c r="E92" s="5" t="s">
        <v>177</v>
      </c>
      <c r="F92" s="14">
        <v>7500</v>
      </c>
      <c r="G92" s="10"/>
      <c r="H92" s="14">
        <f>SUM(Таблица1[[#This Row],[Минимал. Цена роница ]]-Таблица1[[#This Row],[Минимал. Цена роница ]]*0.09)</f>
        <v>6825</v>
      </c>
      <c r="I92" s="21"/>
      <c r="J92" s="14">
        <f>SUM(Таблица1[[#This Row],[Минимал. Цена роница ]]-Таблица1[[#This Row],[Минимал. Цена роница ]]*0.12)</f>
        <v>6600</v>
      </c>
      <c r="K92" s="21"/>
    </row>
    <row r="93" spans="1:11">
      <c r="A93" s="17"/>
      <c r="B93" s="1" t="s">
        <v>0</v>
      </c>
      <c r="C93" s="1" t="s">
        <v>17</v>
      </c>
      <c r="D93" s="2" t="s">
        <v>167</v>
      </c>
      <c r="E93" s="5" t="s">
        <v>174</v>
      </c>
      <c r="F93" s="15">
        <v>7200</v>
      </c>
      <c r="G93" s="10"/>
      <c r="H93" s="14">
        <f>SUM(Таблица1[[#This Row],[Минимал. Цена роница ]]-Таблица1[[#This Row],[Минимал. Цена роница ]]*0.09)</f>
        <v>6552</v>
      </c>
      <c r="I93" s="21"/>
      <c r="J93" s="14">
        <f>SUM(Таблица1[[#This Row],[Минимал. Цена роница ]]-Таблица1[[#This Row],[Минимал. Цена роница ]]*0.12)</f>
        <v>6336</v>
      </c>
      <c r="K93" s="21"/>
    </row>
    <row r="94" spans="1:11">
      <c r="A94" s="17"/>
      <c r="B94" s="1" t="s">
        <v>0</v>
      </c>
      <c r="C94" s="1" t="s">
        <v>17</v>
      </c>
      <c r="D94" s="2" t="s">
        <v>44</v>
      </c>
      <c r="E94" s="5" t="s">
        <v>169</v>
      </c>
      <c r="F94" s="14">
        <v>7000</v>
      </c>
      <c r="G94" s="10"/>
      <c r="H94" s="14">
        <f>SUM(Таблица1[[#This Row],[Минимал. Цена роница ]]-Таблица1[[#This Row],[Минимал. Цена роница ]]*0.09)</f>
        <v>6370</v>
      </c>
      <c r="I94" s="21"/>
      <c r="J94" s="14">
        <f>SUM(Таблица1[[#This Row],[Минимал. Цена роница ]]-Таблица1[[#This Row],[Минимал. Цена роница ]]*0.12)</f>
        <v>6160</v>
      </c>
      <c r="K94" s="21"/>
    </row>
    <row r="95" spans="1:11">
      <c r="A95" s="17" t="s">
        <v>100</v>
      </c>
      <c r="B95" s="1" t="s">
        <v>0</v>
      </c>
      <c r="C95" s="1" t="s">
        <v>17</v>
      </c>
      <c r="D95" s="2" t="s">
        <v>37</v>
      </c>
      <c r="E95" s="5" t="s">
        <v>18</v>
      </c>
      <c r="F95" s="14">
        <v>17950</v>
      </c>
      <c r="G95" s="10"/>
      <c r="H95" s="14">
        <f>SUM(Таблица1[[#This Row],[Минимал. Цена роница ]]-Таблица1[[#This Row],[Минимал. Цена роница ]]*0.09)</f>
        <v>16334.5</v>
      </c>
      <c r="I95" s="21"/>
      <c r="J95" s="14">
        <f>SUM(Таблица1[[#This Row],[Минимал. Цена роница ]]-Таблица1[[#This Row],[Минимал. Цена роница ]]*0.12)</f>
        <v>15796</v>
      </c>
      <c r="K95" s="21"/>
    </row>
    <row r="96" spans="1:11">
      <c r="A96" s="17"/>
      <c r="B96" s="1" t="s">
        <v>0</v>
      </c>
      <c r="C96" s="1" t="s">
        <v>17</v>
      </c>
      <c r="D96" s="2" t="s">
        <v>32</v>
      </c>
      <c r="E96" s="5" t="s">
        <v>20</v>
      </c>
      <c r="F96" s="14">
        <v>8900</v>
      </c>
      <c r="G96" s="10"/>
      <c r="H96" s="14">
        <f>SUM(Таблица1[[#This Row],[Минимал. Цена роница ]]-Таблица1[[#This Row],[Минимал. Цена роница ]]*0.09)</f>
        <v>8099</v>
      </c>
      <c r="I96" s="21"/>
      <c r="J96" s="14">
        <f>SUM(Таблица1[[#This Row],[Минимал. Цена роница ]]-Таблица1[[#This Row],[Минимал. Цена роница ]]*0.12)</f>
        <v>7832</v>
      </c>
      <c r="K96" s="21"/>
    </row>
    <row r="97" spans="1:11">
      <c r="A97" s="17"/>
      <c r="B97" s="1" t="s">
        <v>0</v>
      </c>
      <c r="C97" s="1" t="s">
        <v>17</v>
      </c>
      <c r="D97" s="2" t="s">
        <v>164</v>
      </c>
      <c r="E97" s="5" t="s">
        <v>175</v>
      </c>
      <c r="F97" s="15">
        <v>5950</v>
      </c>
      <c r="G97" s="10"/>
      <c r="H97" s="14">
        <f>SUM(Таблица1[[#This Row],[Минимал. Цена роница ]]-Таблица1[[#This Row],[Минимал. Цена роница ]]*0.09)</f>
        <v>5414.5</v>
      </c>
      <c r="I97" s="21"/>
      <c r="J97" s="14">
        <f>SUM(Таблица1[[#This Row],[Минимал. Цена роница ]]-Таблица1[[#This Row],[Минимал. Цена роница ]]*0.12)</f>
        <v>5236</v>
      </c>
      <c r="K97" s="21"/>
    </row>
    <row r="98" spans="1:11">
      <c r="A98" s="17" t="s">
        <v>100</v>
      </c>
      <c r="B98" s="1" t="s">
        <v>0</v>
      </c>
      <c r="C98" s="1" t="s">
        <v>17</v>
      </c>
      <c r="D98" s="2" t="s">
        <v>160</v>
      </c>
      <c r="E98" s="5" t="s">
        <v>163</v>
      </c>
      <c r="F98" s="15">
        <v>4950</v>
      </c>
      <c r="G98" s="10"/>
      <c r="H98" s="14">
        <f>SUM(Таблица1[[#This Row],[Минимал. Цена роница ]]-Таблица1[[#This Row],[Минимал. Цена роница ]]*0.09)</f>
        <v>4504.5</v>
      </c>
      <c r="I98" s="21"/>
      <c r="J98" s="14">
        <f>SUM(Таблица1[[#This Row],[Минимал. Цена роница ]]-Таблица1[[#This Row],[Минимал. Цена роница ]]*0.12)</f>
        <v>4356</v>
      </c>
      <c r="K98" s="21"/>
    </row>
    <row r="99" spans="1:11">
      <c r="A99" s="17"/>
      <c r="B99" s="1" t="s">
        <v>0</v>
      </c>
      <c r="C99" s="1" t="s">
        <v>17</v>
      </c>
      <c r="D99" s="2" t="s">
        <v>179</v>
      </c>
      <c r="E99" s="5" t="s">
        <v>178</v>
      </c>
      <c r="F99" s="15">
        <v>3900</v>
      </c>
      <c r="G99" s="10"/>
      <c r="H99" s="14">
        <f>SUM(Таблица1[[#This Row],[Минимал. Цена роница ]]-Таблица1[[#This Row],[Минимал. Цена роница ]]*0.09)</f>
        <v>3549</v>
      </c>
      <c r="I99" s="21"/>
      <c r="J99" s="14">
        <f>SUM(Таблица1[[#This Row],[Минимал. Цена роница ]]-Таблица1[[#This Row],[Минимал. Цена роница ]]*0.12)</f>
        <v>3432</v>
      </c>
      <c r="K99" s="21"/>
    </row>
    <row r="100" spans="1:11">
      <c r="A100" s="17"/>
      <c r="B100" s="1" t="s">
        <v>0</v>
      </c>
      <c r="C100" s="1" t="s">
        <v>17</v>
      </c>
      <c r="D100" s="3" t="s">
        <v>36</v>
      </c>
      <c r="E100" s="5" t="s">
        <v>170</v>
      </c>
      <c r="F100" s="14">
        <v>4950</v>
      </c>
      <c r="G100" s="10"/>
      <c r="H100" s="14">
        <f>SUM(Таблица1[[#This Row],[Минимал. Цена роница ]]-Таблица1[[#This Row],[Минимал. Цена роница ]]*0.09)</f>
        <v>4504.5</v>
      </c>
      <c r="I100" s="21"/>
      <c r="J100" s="14">
        <f>SUM(Таблица1[[#This Row],[Минимал. Цена роница ]]-Таблица1[[#This Row],[Минимал. Цена роница ]]*0.12)</f>
        <v>4356</v>
      </c>
      <c r="K100" s="21"/>
    </row>
    <row r="101" spans="1:11">
      <c r="A101" s="17"/>
      <c r="B101" s="1" t="s">
        <v>0</v>
      </c>
      <c r="C101" s="1" t="s">
        <v>17</v>
      </c>
      <c r="D101" s="2" t="s">
        <v>46</v>
      </c>
      <c r="E101" s="5" t="s">
        <v>47</v>
      </c>
      <c r="F101" s="14">
        <v>3200</v>
      </c>
      <c r="G101" s="10"/>
      <c r="H101" s="14">
        <f>SUM(Таблица1[[#This Row],[Минимал. Цена роница ]]-Таблица1[[#This Row],[Минимал. Цена роница ]]*0.09)</f>
        <v>2912</v>
      </c>
      <c r="I101" s="21"/>
      <c r="J101" s="14">
        <f>SUM(Таблица1[[#This Row],[Минимал. Цена роница ]]-Таблица1[[#This Row],[Минимал. Цена роница ]]*0.12)</f>
        <v>2816</v>
      </c>
      <c r="K101" s="21"/>
    </row>
    <row r="102" spans="1:11">
      <c r="A102" s="17"/>
      <c r="B102" s="1" t="s">
        <v>0</v>
      </c>
      <c r="C102" s="1" t="s">
        <v>17</v>
      </c>
      <c r="D102" s="2" t="s">
        <v>48</v>
      </c>
      <c r="E102" s="1" t="s">
        <v>49</v>
      </c>
      <c r="F102" s="14">
        <v>3300</v>
      </c>
      <c r="G102" s="10"/>
      <c r="H102" s="14">
        <f>SUM(Таблица1[[#This Row],[Минимал. Цена роница ]]-Таблица1[[#This Row],[Минимал. Цена роница ]]*0.09)</f>
        <v>3003</v>
      </c>
      <c r="I102" s="21"/>
      <c r="J102" s="14">
        <f>SUM(Таблица1[[#This Row],[Минимал. Цена роница ]]-Таблица1[[#This Row],[Минимал. Цена роница ]]*0.12)</f>
        <v>2904</v>
      </c>
      <c r="K102" s="21"/>
    </row>
    <row r="103" spans="1:11">
      <c r="A103" s="17"/>
      <c r="B103" s="1" t="s">
        <v>0</v>
      </c>
      <c r="C103" s="1" t="s">
        <v>17</v>
      </c>
      <c r="D103" s="2" t="s">
        <v>50</v>
      </c>
      <c r="E103" s="1" t="s">
        <v>51</v>
      </c>
      <c r="F103" s="14">
        <v>3400</v>
      </c>
      <c r="G103" s="10"/>
      <c r="H103" s="14">
        <f>SUM(Таблица1[[#This Row],[Минимал. Цена роница ]]-Таблица1[[#This Row],[Минимал. Цена роница ]]*0.09)</f>
        <v>3094</v>
      </c>
      <c r="I103" s="21"/>
      <c r="J103" s="14">
        <f>SUM(Таблица1[[#This Row],[Минимал. Цена роница ]]-Таблица1[[#This Row],[Минимал. Цена роница ]]*0.12)</f>
        <v>2992</v>
      </c>
      <c r="K103" s="21"/>
    </row>
    <row r="104" spans="1:11">
      <c r="A104" s="17" t="s">
        <v>100</v>
      </c>
      <c r="B104" s="1" t="s">
        <v>0</v>
      </c>
      <c r="C104" s="1" t="s">
        <v>17</v>
      </c>
      <c r="D104" s="2" t="s">
        <v>173</v>
      </c>
      <c r="E104" s="5" t="s">
        <v>172</v>
      </c>
      <c r="F104" s="15">
        <v>3400</v>
      </c>
      <c r="G104" s="10"/>
      <c r="H104" s="14">
        <f>SUM(Таблица1[[#This Row],[Минимал. Цена роница ]]-Таблица1[[#This Row],[Минимал. Цена роница ]]*0.09)</f>
        <v>3094</v>
      </c>
      <c r="I104" s="21"/>
      <c r="J104" s="14">
        <f>SUM(Таблица1[[#This Row],[Минимал. Цена роница ]]-Таблица1[[#This Row],[Минимал. Цена роница ]]*0.12)</f>
        <v>2992</v>
      </c>
      <c r="K104" s="21"/>
    </row>
    <row r="105" spans="1:11">
      <c r="A105" s="17"/>
      <c r="B105" s="1" t="s">
        <v>0</v>
      </c>
      <c r="C105" s="1" t="s">
        <v>17</v>
      </c>
      <c r="D105" s="2" t="s">
        <v>158</v>
      </c>
      <c r="E105" s="1" t="s">
        <v>52</v>
      </c>
      <c r="F105" s="14">
        <v>2500</v>
      </c>
      <c r="G105" s="10"/>
      <c r="H105" s="14">
        <f>SUM(Таблица1[[#This Row],[Минимал. Цена роница ]]-Таблица1[[#This Row],[Минимал. Цена роница ]]*0.09)</f>
        <v>2275</v>
      </c>
      <c r="I105" s="21"/>
      <c r="J105" s="14">
        <f>SUM(Таблица1[[#This Row],[Минимал. Цена роница ]]-Таблица1[[#This Row],[Минимал. Цена роница ]]*0.12)</f>
        <v>2200</v>
      </c>
      <c r="K105" s="21"/>
    </row>
    <row r="106" spans="1:11">
      <c r="A106" s="17" t="s">
        <v>100</v>
      </c>
      <c r="B106" s="1" t="s">
        <v>0</v>
      </c>
      <c r="C106" s="1" t="s">
        <v>17</v>
      </c>
      <c r="D106" s="2" t="s">
        <v>42</v>
      </c>
      <c r="E106" s="1" t="s">
        <v>159</v>
      </c>
      <c r="F106" s="14">
        <v>950</v>
      </c>
      <c r="G106" s="10"/>
      <c r="H106" s="14">
        <f>SUM(Таблица1[[#This Row],[Минимал. Цена роница ]]-Таблица1[[#This Row],[Минимал. Цена роница ]]*0.09)</f>
        <v>864.5</v>
      </c>
      <c r="I106" s="21"/>
      <c r="J106" s="14">
        <f>SUM(Таблица1[[#This Row],[Минимал. Цена роница ]]-Таблица1[[#This Row],[Минимал. Цена роница ]]*0.12)</f>
        <v>836</v>
      </c>
      <c r="K106" s="21"/>
    </row>
    <row r="107" spans="1:11">
      <c r="A107" s="17"/>
      <c r="B107" s="5"/>
      <c r="C107" s="5"/>
      <c r="D107" s="2"/>
      <c r="E107" s="5"/>
      <c r="F107" s="15"/>
      <c r="G107" s="10"/>
      <c r="H107" s="15"/>
      <c r="I107" s="21"/>
      <c r="J107" s="15"/>
      <c r="K107" s="21"/>
    </row>
    <row r="108" spans="1:11">
      <c r="A108" s="17" t="s">
        <v>100</v>
      </c>
      <c r="B108" s="1" t="s">
        <v>0</v>
      </c>
      <c r="C108" s="1" t="s">
        <v>187</v>
      </c>
      <c r="D108" s="2"/>
      <c r="E108" s="23" t="s">
        <v>181</v>
      </c>
      <c r="F108" s="15"/>
      <c r="G108" s="10"/>
      <c r="H108" s="15"/>
      <c r="I108" s="21"/>
      <c r="J108" s="15"/>
      <c r="K108" s="21"/>
    </row>
    <row r="109" spans="1:11">
      <c r="A109" s="25"/>
      <c r="B109" s="5"/>
      <c r="C109" s="5"/>
      <c r="D109" s="2"/>
      <c r="E109" s="23"/>
      <c r="F109" s="15"/>
      <c r="G109" s="10"/>
      <c r="H109" s="15"/>
      <c r="I109" s="21"/>
      <c r="J109" s="15"/>
      <c r="K109" s="21"/>
    </row>
    <row r="110" spans="1:11" ht="10.199999999999999" customHeight="1" thickBo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65.400000000000006" customHeight="1" thickTop="1">
      <c r="A111" s="13"/>
      <c r="B111" s="27"/>
      <c r="C111" s="27"/>
      <c r="D111" s="29" t="s">
        <v>198</v>
      </c>
      <c r="E111" s="29"/>
      <c r="F111" s="29"/>
      <c r="G111" s="29"/>
      <c r="H111" s="29"/>
      <c r="I111" s="29"/>
      <c r="J111" s="29"/>
      <c r="K111" s="29"/>
    </row>
    <row r="112" spans="1:11">
      <c r="A112" s="13"/>
    </row>
    <row r="113" spans="1:5">
      <c r="A113" s="13"/>
    </row>
    <row r="114" spans="1:5">
      <c r="A114" s="18"/>
      <c r="B114" s="1"/>
      <c r="C114" s="1"/>
      <c r="D114" s="1"/>
      <c r="E114" s="1"/>
    </row>
    <row r="115" spans="1:5">
      <c r="A115" s="18"/>
      <c r="B115" s="1"/>
      <c r="C115" s="1"/>
      <c r="D115" s="1"/>
      <c r="E115" s="1"/>
    </row>
    <row r="116" spans="1:5">
      <c r="A116" s="18"/>
      <c r="B116" s="1"/>
      <c r="C116" s="1"/>
      <c r="D116" s="1"/>
      <c r="E116" s="1"/>
    </row>
    <row r="117" spans="1:5">
      <c r="A117" s="18"/>
      <c r="B117" s="1"/>
      <c r="C117" s="1"/>
      <c r="D117" s="1"/>
      <c r="E117" s="1"/>
    </row>
    <row r="118" spans="1:5">
      <c r="A118" s="18"/>
      <c r="B118" s="1"/>
      <c r="C118" s="1"/>
      <c r="D118" s="1"/>
      <c r="E118" s="1"/>
    </row>
    <row r="119" spans="1:5">
      <c r="A119" s="18"/>
      <c r="B119" s="1"/>
      <c r="C119" s="1"/>
      <c r="D119" s="1"/>
      <c r="E119" s="1"/>
    </row>
    <row r="120" spans="1:5">
      <c r="A120" s="18"/>
      <c r="B120" s="1"/>
      <c r="C120" s="1"/>
      <c r="D120" s="1"/>
      <c r="E120" s="1"/>
    </row>
    <row r="121" spans="1:5">
      <c r="A121" s="18"/>
      <c r="B121" s="1"/>
      <c r="C121" s="1"/>
      <c r="D121" s="1"/>
      <c r="E121" s="1"/>
    </row>
    <row r="122" spans="1:5">
      <c r="A122" s="18"/>
      <c r="B122" s="1"/>
      <c r="C122" s="1"/>
      <c r="D122" s="1"/>
      <c r="E122" s="1"/>
    </row>
    <row r="123" spans="1:5">
      <c r="A123" s="18"/>
      <c r="B123" s="1"/>
      <c r="C123" s="1"/>
      <c r="D123" s="1"/>
      <c r="E123" s="1"/>
    </row>
    <row r="124" spans="1:5">
      <c r="A124" s="18"/>
      <c r="B124" s="1"/>
      <c r="C124" s="1"/>
      <c r="D124" s="1"/>
      <c r="E124" s="1"/>
    </row>
    <row r="125" spans="1:5">
      <c r="A125" s="18"/>
      <c r="B125" s="1"/>
      <c r="C125" s="1"/>
      <c r="D125" s="1"/>
      <c r="E125" s="1"/>
    </row>
    <row r="126" spans="1:5">
      <c r="A126" s="18"/>
      <c r="B126" s="1"/>
      <c r="C126" s="1"/>
      <c r="D126" s="1"/>
      <c r="E126" s="1"/>
    </row>
    <row r="127" spans="1:5">
      <c r="A127" s="18"/>
      <c r="B127" s="1"/>
      <c r="C127" s="1"/>
      <c r="D127" s="1"/>
      <c r="E127" s="1"/>
    </row>
    <row r="128" spans="1:5">
      <c r="A128" s="18"/>
      <c r="B128" s="1"/>
      <c r="C128" s="1"/>
      <c r="D128" s="1"/>
      <c r="E128" s="1"/>
    </row>
    <row r="129" spans="1:5">
      <c r="A129" s="18"/>
      <c r="B129" s="1"/>
      <c r="C129" s="1"/>
      <c r="D129" s="1"/>
      <c r="E129" s="1"/>
    </row>
    <row r="130" spans="1:5">
      <c r="A130" s="18"/>
      <c r="B130" s="1"/>
      <c r="C130" s="1"/>
      <c r="D130" s="1"/>
      <c r="E130" s="1"/>
    </row>
    <row r="131" spans="1:5">
      <c r="A131" s="18"/>
      <c r="B131" s="1"/>
      <c r="C131" s="1"/>
      <c r="D131" s="1"/>
      <c r="E131" s="1"/>
    </row>
    <row r="132" spans="1:5">
      <c r="A132" s="18"/>
      <c r="B132" s="1"/>
      <c r="C132" s="1"/>
      <c r="D132" s="1"/>
      <c r="E132" s="1"/>
    </row>
    <row r="133" spans="1:5">
      <c r="A133" s="18"/>
      <c r="B133" s="1"/>
      <c r="C133" s="1"/>
      <c r="D133" s="1"/>
      <c r="E133" s="1"/>
    </row>
    <row r="134" spans="1:5">
      <c r="A134" s="18"/>
      <c r="B134" s="1"/>
      <c r="C134" s="1"/>
      <c r="D134" s="1"/>
      <c r="E134" s="1"/>
    </row>
    <row r="135" spans="1:5">
      <c r="A135" s="18"/>
      <c r="B135" s="1"/>
      <c r="C135" s="1"/>
      <c r="D135" s="1"/>
      <c r="E135" s="1"/>
    </row>
    <row r="136" spans="1:5">
      <c r="A136" s="18"/>
      <c r="B136" s="1"/>
      <c r="C136" s="1"/>
      <c r="D136" s="1"/>
      <c r="E136" s="1"/>
    </row>
    <row r="137" spans="1:5">
      <c r="A137" s="18"/>
      <c r="B137" s="1"/>
      <c r="C137" s="1"/>
      <c r="D137" s="1"/>
      <c r="E137" s="1"/>
    </row>
    <row r="138" spans="1:5">
      <c r="A138" s="18"/>
      <c r="B138" s="1"/>
      <c r="C138" s="1"/>
      <c r="D138" s="1"/>
      <c r="E138" s="1"/>
    </row>
    <row r="139" spans="1:5">
      <c r="A139" s="18"/>
      <c r="B139" s="1"/>
      <c r="C139" s="1"/>
      <c r="D139" s="1"/>
      <c r="E139" s="1"/>
    </row>
    <row r="144" spans="1:5">
      <c r="C144" s="4"/>
      <c r="D144" s="11"/>
    </row>
  </sheetData>
  <mergeCells count="4">
    <mergeCell ref="B1:C1"/>
    <mergeCell ref="D1:K1"/>
    <mergeCell ref="B111:C111"/>
    <mergeCell ref="D111:K111"/>
  </mergeCells>
  <hyperlinks>
    <hyperlink ref="D18" r:id="rId1"/>
    <hyperlink ref="D106" r:id="rId2"/>
    <hyperlink ref="D23" r:id="rId3"/>
    <hyperlink ref="D28" r:id="rId4"/>
    <hyperlink ref="D26" r:id="rId5"/>
    <hyperlink ref="D27" r:id="rId6"/>
    <hyperlink ref="D9" r:id="rId7"/>
    <hyperlink ref="D4" r:id="rId8"/>
    <hyperlink ref="D74" r:id="rId9"/>
    <hyperlink ref="D73" r:id="rId10"/>
    <hyperlink ref="D72" r:id="rId11"/>
    <hyperlink ref="D70" r:id="rId12"/>
    <hyperlink ref="D68" r:id="rId13"/>
    <hyperlink ref="D61" r:id="rId14"/>
    <hyperlink ref="D63" r:id="rId15"/>
    <hyperlink ref="D51" r:id="rId16"/>
    <hyperlink ref="D29" r:id="rId17"/>
    <hyperlink ref="D30" r:id="rId18"/>
    <hyperlink ref="D16" r:id="rId19"/>
    <hyperlink ref="D38" r:id="rId20"/>
    <hyperlink ref="D10" r:id="rId21"/>
    <hyperlink ref="D103" r:id="rId22"/>
    <hyperlink ref="D102" r:id="rId23"/>
    <hyperlink ref="D101" r:id="rId24"/>
    <hyperlink ref="D91" r:id="rId25"/>
    <hyperlink ref="D94" r:id="rId26"/>
    <hyperlink ref="D90" r:id="rId27"/>
    <hyperlink ref="D86" r:id="rId28"/>
    <hyperlink ref="D95" r:id="rId29"/>
    <hyperlink ref="D100" r:id="rId30"/>
    <hyperlink ref="D92" r:id="rId31"/>
    <hyperlink ref="D87" r:id="rId32"/>
    <hyperlink ref="D85" r:id="rId33"/>
    <hyperlink ref="D96" r:id="rId34"/>
    <hyperlink ref="D22" r:id="rId35"/>
    <hyperlink ref="D13" r:id="rId36"/>
    <hyperlink ref="D17" r:id="rId37"/>
    <hyperlink ref="D12" r:id="rId38"/>
    <hyperlink ref="D21" r:id="rId39"/>
    <hyperlink ref="D20" r:id="rId40"/>
    <hyperlink ref="D14" r:id="rId41"/>
    <hyperlink ref="D15" r:id="rId42"/>
    <hyperlink ref="D11" r:id="rId43"/>
    <hyperlink ref="D8" r:id="rId44"/>
    <hyperlink ref="D7" r:id="rId45"/>
    <hyperlink ref="D6" r:id="rId46"/>
    <hyperlink ref="D5" r:id="rId47"/>
  </hyperlinks>
  <pageMargins left="0.7" right="0.7" top="0.75" bottom="0.75" header="0.3" footer="0.3"/>
  <pageSetup paperSize="9" orientation="portrait" r:id="rId48"/>
  <drawing r:id="rId49"/>
  <tableParts count="1">
    <tablePart r:id="rId5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4" sqref="G2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Роботы</vt:lpstr>
      <vt:lpstr>Аксессуары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Никита Меньщиков</cp:lastModifiedBy>
  <dcterms:created xsi:type="dcterms:W3CDTF">2013-04-08T05:51:07Z</dcterms:created>
  <dcterms:modified xsi:type="dcterms:W3CDTF">2015-07-28T10:59:24Z</dcterms:modified>
</cp:coreProperties>
</file>